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mtsili\Desktop\"/>
    </mc:Choice>
  </mc:AlternateContent>
  <xr:revisionPtr revIDLastSave="0" documentId="13_ncr:1_{993F01C0-ECC7-4591-80E7-108F029212A0}" xr6:coauthVersionLast="47" xr6:coauthVersionMax="47" xr10:uidLastSave="{00000000-0000-0000-0000-000000000000}"/>
  <bookViews>
    <workbookView xWindow="-110" yWindow="-110" windowWidth="19420" windowHeight="10560" tabRatio="719" activeTab="1" xr2:uid="{00000000-000D-0000-FFFF-FFFF00000000}"/>
  </bookViews>
  <sheets>
    <sheet name="Intro" sheetId="4" r:id="rId1"/>
    <sheet name="Data Input" sheetId="6" r:id="rId2"/>
  </sheets>
  <externalReferences>
    <externalReference r:id="rId3"/>
  </externalReferences>
  <definedNames>
    <definedName name="Bioenergy">[1]Miscellaneous!$A$30:$A$39</definedName>
    <definedName name="NaturalGasCCL">[1]Miscellaneous!$A$151:$A$153</definedName>
    <definedName name="NaturalGasUnits">[1]Miscellaneous!$A$2:$A$4</definedName>
    <definedName name="OtherLiquidFuels">[1]Miscellaneous!$A$14:$A$26</definedName>
    <definedName name="VehicleCategory">[1]Miscellaneous!$A$144:$A$147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6" i="6" l="1"/>
  <c r="F45" i="6"/>
  <c r="F115" i="6"/>
  <c r="C115" i="6"/>
  <c r="E107" i="6"/>
  <c r="E106" i="6"/>
  <c r="G113" i="6"/>
  <c r="H113" i="6" s="1"/>
  <c r="F113" i="6"/>
  <c r="D113" i="6"/>
  <c r="E113" i="6" s="1"/>
  <c r="C113" i="6"/>
  <c r="C90" i="6"/>
  <c r="G64" i="6"/>
  <c r="D64" i="6"/>
  <c r="G55" i="6"/>
  <c r="D55" i="6"/>
  <c r="E8" i="6"/>
  <c r="E7" i="6"/>
  <c r="C8" i="6"/>
  <c r="C7" i="6"/>
  <c r="C9" i="6" s="1"/>
  <c r="B53" i="6"/>
  <c r="B54" i="6"/>
  <c r="B52" i="6"/>
  <c r="E108" i="6" l="1"/>
  <c r="E109" i="6"/>
  <c r="E110" i="6"/>
  <c r="E111" i="6"/>
  <c r="E112" i="6"/>
  <c r="E105" i="6"/>
  <c r="H107" i="6"/>
  <c r="H108" i="6"/>
  <c r="H109" i="6"/>
  <c r="H105" i="6"/>
  <c r="H106" i="6"/>
  <c r="H110" i="6"/>
  <c r="H111" i="6"/>
  <c r="H112" i="6"/>
  <c r="C50" i="6"/>
  <c r="C55" i="6"/>
  <c r="C59" i="6"/>
  <c r="C64" i="6"/>
  <c r="C67" i="6"/>
  <c r="E55" i="6"/>
  <c r="B35" i="6"/>
  <c r="G133" i="6"/>
  <c r="F133" i="6"/>
  <c r="H132" i="6"/>
  <c r="H131" i="6"/>
  <c r="H130" i="6"/>
  <c r="H129" i="6"/>
  <c r="D133" i="6"/>
  <c r="E129" i="6"/>
  <c r="E130" i="6"/>
  <c r="E131" i="6"/>
  <c r="E132" i="6"/>
  <c r="G125" i="6"/>
  <c r="F125" i="6"/>
  <c r="H124" i="6"/>
  <c r="H123" i="6"/>
  <c r="H122" i="6"/>
  <c r="H121" i="6"/>
  <c r="H120" i="6"/>
  <c r="H119" i="6"/>
  <c r="D125" i="6"/>
  <c r="E119" i="6"/>
  <c r="E120" i="6"/>
  <c r="E121" i="6"/>
  <c r="E122" i="6"/>
  <c r="E123" i="6"/>
  <c r="E124" i="6"/>
  <c r="G103" i="6"/>
  <c r="F103" i="6"/>
  <c r="G102" i="6"/>
  <c r="F102" i="6"/>
  <c r="G101" i="6"/>
  <c r="F101" i="6"/>
  <c r="G100" i="6"/>
  <c r="F100" i="6"/>
  <c r="G99" i="6"/>
  <c r="F99" i="6"/>
  <c r="G98" i="6"/>
  <c r="F98" i="6"/>
  <c r="G97" i="6"/>
  <c r="F97" i="6"/>
  <c r="G95" i="6"/>
  <c r="F95" i="6"/>
  <c r="H94" i="6"/>
  <c r="H93" i="6"/>
  <c r="H92" i="6"/>
  <c r="H91" i="6"/>
  <c r="H90" i="6"/>
  <c r="H89" i="6"/>
  <c r="H88" i="6"/>
  <c r="D97" i="6"/>
  <c r="D98" i="6"/>
  <c r="D99" i="6"/>
  <c r="D100" i="6"/>
  <c r="D101" i="6"/>
  <c r="D102" i="6"/>
  <c r="D103" i="6"/>
  <c r="E88" i="6"/>
  <c r="E89" i="6"/>
  <c r="E90" i="6"/>
  <c r="E91" i="6"/>
  <c r="E92" i="6"/>
  <c r="E93" i="6"/>
  <c r="E94" i="6"/>
  <c r="H125" i="6" l="1"/>
  <c r="H133" i="6"/>
  <c r="E133" i="6"/>
  <c r="E125" i="6"/>
  <c r="H95" i="6"/>
  <c r="E95" i="6"/>
  <c r="H86" i="6"/>
  <c r="H85" i="6"/>
  <c r="H84" i="6"/>
  <c r="H83" i="6"/>
  <c r="H82" i="6"/>
  <c r="H81" i="6"/>
  <c r="H80" i="6"/>
  <c r="E80" i="6"/>
  <c r="E81" i="6"/>
  <c r="E82" i="6"/>
  <c r="E83" i="6"/>
  <c r="E84" i="6"/>
  <c r="E85" i="6"/>
  <c r="E86" i="6"/>
  <c r="H74" i="6"/>
  <c r="H73" i="6"/>
  <c r="H72" i="6"/>
  <c r="H71" i="6"/>
  <c r="E72" i="6"/>
  <c r="E73" i="6"/>
  <c r="F67" i="6"/>
  <c r="H64" i="6"/>
  <c r="F64" i="6"/>
  <c r="H59" i="6"/>
  <c r="G59" i="6"/>
  <c r="F59" i="6"/>
  <c r="H55" i="6"/>
  <c r="F55" i="6"/>
  <c r="H50" i="6"/>
  <c r="G50" i="6"/>
  <c r="F50" i="6"/>
  <c r="G40" i="6"/>
  <c r="F40" i="6"/>
  <c r="H39" i="6"/>
  <c r="H103" i="6" s="1"/>
  <c r="H38" i="6"/>
  <c r="H102" i="6" s="1"/>
  <c r="H37" i="6"/>
  <c r="H101" i="6" s="1"/>
  <c r="H36" i="6"/>
  <c r="H100" i="6" s="1"/>
  <c r="H35" i="6"/>
  <c r="H99" i="6" s="1"/>
  <c r="H34" i="6"/>
  <c r="H33" i="6"/>
  <c r="H97" i="6" s="1"/>
  <c r="E33" i="6"/>
  <c r="E97" i="6" s="1"/>
  <c r="E34" i="6"/>
  <c r="E98" i="6" s="1"/>
  <c r="E35" i="6"/>
  <c r="E99" i="6" s="1"/>
  <c r="E36" i="6"/>
  <c r="E100" i="6" s="1"/>
  <c r="E37" i="6"/>
  <c r="E101" i="6" s="1"/>
  <c r="E38" i="6"/>
  <c r="E102" i="6" s="1"/>
  <c r="E39" i="6"/>
  <c r="E103" i="6" s="1"/>
  <c r="H31" i="6"/>
  <c r="G31" i="6"/>
  <c r="F31" i="6"/>
  <c r="D22" i="6"/>
  <c r="F22" i="6"/>
  <c r="G22" i="6"/>
  <c r="H22" i="6"/>
  <c r="D95" i="6"/>
  <c r="E74" i="6"/>
  <c r="E71" i="6"/>
  <c r="E64" i="6"/>
  <c r="E59" i="6"/>
  <c r="D59" i="6"/>
  <c r="E50" i="6"/>
  <c r="D50" i="6"/>
  <c r="D40" i="6"/>
  <c r="E31" i="6"/>
  <c r="D31" i="6"/>
  <c r="E22" i="6"/>
  <c r="F14" i="6"/>
  <c r="E14" i="6"/>
  <c r="E9" i="6"/>
  <c r="E15" i="6" s="1"/>
  <c r="F46" i="6" l="1"/>
  <c r="E16" i="6"/>
  <c r="E17" i="6"/>
  <c r="H40" i="6"/>
  <c r="H98" i="6"/>
  <c r="E40" i="6"/>
  <c r="C125" i="6"/>
  <c r="C95" i="6"/>
  <c r="C98" i="6"/>
  <c r="C99" i="6"/>
  <c r="C100" i="6"/>
  <c r="C101" i="6"/>
  <c r="C102" i="6"/>
  <c r="C103" i="6"/>
  <c r="C97" i="6"/>
  <c r="C40" i="6"/>
  <c r="B39" i="6"/>
  <c r="B86" i="6" s="1"/>
  <c r="B94" i="6" s="1"/>
  <c r="B103" i="6" s="1"/>
  <c r="B124" i="6" s="1"/>
  <c r="B34" i="6"/>
  <c r="B81" i="6" s="1"/>
  <c r="B89" i="6" s="1"/>
  <c r="B98" i="6" s="1"/>
  <c r="B119" i="6" s="1"/>
  <c r="B82" i="6"/>
  <c r="B90" i="6" s="1"/>
  <c r="B99" i="6" s="1"/>
  <c r="B120" i="6" s="1"/>
  <c r="B36" i="6"/>
  <c r="B83" i="6" s="1"/>
  <c r="B91" i="6" s="1"/>
  <c r="B100" i="6" s="1"/>
  <c r="B121" i="6" s="1"/>
  <c r="B37" i="6"/>
  <c r="B84" i="6" s="1"/>
  <c r="B92" i="6" s="1"/>
  <c r="B101" i="6" s="1"/>
  <c r="B122" i="6" s="1"/>
  <c r="B38" i="6"/>
  <c r="B85" i="6" s="1"/>
  <c r="B93" i="6" s="1"/>
  <c r="B102" i="6" s="1"/>
  <c r="B123" i="6" s="1"/>
  <c r="C31" i="6"/>
  <c r="D14" i="6"/>
  <c r="C14" i="6"/>
  <c r="C45" i="6" l="1"/>
  <c r="C46" i="6"/>
  <c r="C15" i="6"/>
  <c r="C16" i="6"/>
  <c r="C17" i="6"/>
  <c r="C133" i="6" l="1"/>
  <c r="B62" i="6" l="1"/>
  <c r="B63" i="6"/>
  <c r="B61" i="6"/>
  <c r="C22" i="6" l="1"/>
</calcChain>
</file>

<file path=xl/sharedStrings.xml><?xml version="1.0" encoding="utf-8"?>
<sst xmlns="http://schemas.openxmlformats.org/spreadsheetml/2006/main" count="193" uniqueCount="90">
  <si>
    <t>Σύνολο</t>
  </si>
  <si>
    <t>Cells in this spreadsheet have been colour coded for your reference:</t>
  </si>
  <si>
    <t>cells are for data to be entered</t>
  </si>
  <si>
    <t>cells with not applicable data</t>
  </si>
  <si>
    <t>Tab user guide</t>
  </si>
  <si>
    <t>Data input tab:</t>
  </si>
  <si>
    <t>Γυναίκες</t>
  </si>
  <si>
    <t>Προσλήψεις</t>
  </si>
  <si>
    <t>Αποχωρήσεις (πχ. σύνταξη, λήξη σύμβασης)</t>
  </si>
  <si>
    <t>Εισερχόμενοι (Συνολικός αριθμός εισερχομένων / σύνολο εργαζομένων 31.12)</t>
  </si>
  <si>
    <t>Εξερχόμενοι (Συνολικός αριθμός εξερχομένων / σύνολο εργαζομένων 31.12)</t>
  </si>
  <si>
    <t>Άνδρες</t>
  </si>
  <si>
    <t>&lt;30</t>
  </si>
  <si>
    <t>30-50</t>
  </si>
  <si>
    <t>51+</t>
  </si>
  <si>
    <t>Πλήρους απασχόλησης</t>
  </si>
  <si>
    <t>Μερικής απασχόλησης</t>
  </si>
  <si>
    <t>Σύμβαση εργασίας αορίστου χρόνου</t>
  </si>
  <si>
    <t>Σύμβαση εργασίας ορισμένου χρόνου</t>
  </si>
  <si>
    <t>Σύνολο ωρών</t>
  </si>
  <si>
    <t>Αριθμός σεμιναρίων ανά θεματική ενότητα</t>
  </si>
  <si>
    <t xml:space="preserve">Σύνολο ωρών εκπαίδευσης </t>
  </si>
  <si>
    <t xml:space="preserve">Ποσοστό ωρών ανά θεματολογία </t>
  </si>
  <si>
    <t xml:space="preserve">Γυναίκες </t>
  </si>
  <si>
    <t>Σύνολο εργαζομένων</t>
  </si>
  <si>
    <t>This Human Resources statement tool is the intellectual property of Grant Thornton and must not be shared with outside organisations.</t>
  </si>
  <si>
    <t>This tab is where the user should input human resources data, the tool will self generate totals and charts from this data. It is important to try and use as close to a full year's data set as possible.</t>
  </si>
  <si>
    <t>Annual data:</t>
  </si>
  <si>
    <t>Εργαζόμενοι (Payroll)</t>
  </si>
  <si>
    <t>Περιβαλλοντική ευαισθητοποίηση</t>
  </si>
  <si>
    <t>Αριθμός αιμοδοσιών που διοργανώθηκαν</t>
  </si>
  <si>
    <t>Αριθμός φιαλών που συγκεντρώθηκαν (συνολικά ανά έτος - όχι ανά αιμοδοσία)</t>
  </si>
  <si>
    <t>Εργαζόμενοι εργολάβων και άλλοι εργάτες</t>
  </si>
  <si>
    <t>cells are drop down lists or self-generated</t>
  </si>
  <si>
    <t>Υγεία και Ασφάλεια στην εργασία</t>
  </si>
  <si>
    <t>Πρώτες βοήθειες</t>
  </si>
  <si>
    <t>ΣΤΟΙΧΕΙΑ ΑΝΘΡΩΠΙΝΟΥ ΔΥΝΑΜΙΚΟΥ</t>
  </si>
  <si>
    <t>Ανώτερα στελέχη</t>
  </si>
  <si>
    <t>Παρακαλούμε συμπληρώστε τις κατηγορίες εργαζομένων, όπως τις διατηρείτε. Οι εν λόγω κατηγορίες είναι ενδεικτικές και προτεινόμενες</t>
  </si>
  <si>
    <t xml:space="preserve">Παρακαλούμε συμπληρώστε τις κατηγορίες εκπαιδεύσεων, όπως τις διατηρείτε. Οι εν λόγω κατηγορίες είναι ενδεικτικές </t>
  </si>
  <si>
    <t>σε χιλ. €</t>
  </si>
  <si>
    <t>Συνολικός αριθμός εργαζομένων που δικαιούνταν γονική άδεια, ανά φύλο</t>
  </si>
  <si>
    <t>Συνολικός αριθμός εργαζομένων που έλαβαν γονική άδεια, ανά φύλο</t>
  </si>
  <si>
    <t>Συνολικός αριθμός των εργαζομένων που επέστρεψαν στην εργασία μετά τη λήξη της γονικής άδειας ήταν
εξακολουθούν να απασχολούνται 12 μήνες μετά την επιστροφή τους στην εργασία, ανά φύλο</t>
  </si>
  <si>
    <t>Ποσοστά επιστροφής στην εργασία και διατήρησης των εργαζομένων που πήραν γονική άδεια, ανά φύλο</t>
  </si>
  <si>
    <t>Συνολικός αριθμός εργαζομένων που επέστρεψαν στην εργασία κατά την περίοδο αναφοράς μετά τη γονική άδεια που έληξε, ανά φύλο</t>
  </si>
  <si>
    <t>Μη οικειοθελής αποχώρηση</t>
  </si>
  <si>
    <t>Γεωγραφική κατανομή</t>
  </si>
  <si>
    <t>Σύνολο προσωπικού
(την 31/12 κάθε έτους)</t>
  </si>
  <si>
    <t>Ηλικιακή κατανομή</t>
  </si>
  <si>
    <t>ΚΙΝΗΤΙΚΟΤΗΤΑ ΕΡΓΑΖΟΜΕΝΩΝ</t>
  </si>
  <si>
    <t>Προσλήψεις / Αποχωρήσεις
(γενικά στοιχεία)</t>
  </si>
  <si>
    <t>Αποχωρήσεις κατά τύπο</t>
  </si>
  <si>
    <t>Συμβάσεις εργασίας</t>
  </si>
  <si>
    <t xml:space="preserve">Διοικητικοί υπάλληλοι </t>
  </si>
  <si>
    <r>
      <t xml:space="preserve">Διοικητικό Συμβούλιο </t>
    </r>
    <r>
      <rPr>
        <i/>
        <sz val="11"/>
        <color rgb="FFD20816"/>
        <rFont val="Calibri"/>
        <family val="2"/>
        <charset val="161"/>
      </rPr>
      <t>(τα μέλη του Δ.Σ. δεν προσμετρώνται στο σύνολο του ανθρώπινου δυναμικού)</t>
    </r>
  </si>
  <si>
    <t>Μισθολογική διαφορά μεταξύ των φύλων</t>
  </si>
  <si>
    <r>
      <t xml:space="preserve">Ετήσιες απολαβές των </t>
    </r>
    <r>
      <rPr>
        <b/>
        <sz val="11"/>
        <rFont val="Calibri"/>
        <family val="2"/>
        <charset val="161"/>
      </rPr>
      <t>γυναικών</t>
    </r>
    <r>
      <rPr>
        <sz val="11"/>
        <rFont val="Calibri"/>
        <family val="2"/>
        <charset val="161"/>
      </rPr>
      <t xml:space="preserve"> εργαζομένων πλήρους απασχόλησης (συμπ. μπόνους) </t>
    </r>
    <r>
      <rPr>
        <b/>
        <sz val="11"/>
        <rFont val="Calibri"/>
        <family val="2"/>
        <charset val="161"/>
      </rPr>
      <t>σε ευρώ</t>
    </r>
  </si>
  <si>
    <t>Δαπάνες κατάρτισης εργαζομένων</t>
  </si>
  <si>
    <t>Αριθμός ατόμων που αξιολογήθηκαν</t>
  </si>
  <si>
    <t>ΑΔΕΙΕΣ ΕΡΓΑΖΟΜΕΝΩΝ</t>
  </si>
  <si>
    <t>Γονικές άδειες</t>
  </si>
  <si>
    <t>Κατανομή ανά βαθμίδα ιεραρχίας και ηλικία</t>
  </si>
  <si>
    <t>Κατανομή ανά βαθμίδα ιεραρχίας και φύλο</t>
  </si>
  <si>
    <t>Προσλήψεις ανά φύλο και ηλικία</t>
  </si>
  <si>
    <t>Προσλήψεις ανά ηλικία και γεωγραφική τοποθεσία</t>
  </si>
  <si>
    <t>Αποχωρήσεις ανά φύλο και ηλικία</t>
  </si>
  <si>
    <t>Αποχωρήσεις ανά ηλικία και γεωγραφική τοποθεσία</t>
  </si>
  <si>
    <t>Οικειοθελής αποχώρηση</t>
  </si>
  <si>
    <t>Αριθμός εργαζομένων που εκπαιδεύτηκαν ανά ιεραρχική βαθμίδα</t>
  </si>
  <si>
    <t>Ώρες εκπαίδευσης εργαζομένων ανά ιεραρχική βαθμίδα</t>
  </si>
  <si>
    <t>Μέσος όρος ωρών εκπαίδευσης ανά ιεραρχική βαθμίδα</t>
  </si>
  <si>
    <t>Ώρες εκπαίδευσης ανά θεματική ενότητα</t>
  </si>
  <si>
    <t xml:space="preserve">The purpose of this spreadsheet is to summarize an organisation's human resources data and to enable the consultant to report KPIs from specific tailored measures. Assumptions and calculations have been made for ease of use and consistency in reporting, these assumptions will need to be specified in the organisation's ESG Report. </t>
  </si>
  <si>
    <t>ESG KPIs: HR</t>
  </si>
  <si>
    <t xml:space="preserve">ΕΡΓΑΣΙΑΚΕΣ ΣΧΕΣΕΙΣ </t>
  </si>
  <si>
    <t xml:space="preserve">ΕΚΠΑΙΔΕΥΣΕΙΣ </t>
  </si>
  <si>
    <t xml:space="preserve">ΑΞΙΟΛΟΓΗΣΕΙΣ </t>
  </si>
  <si>
    <t xml:space="preserve">ΕΘΕΛΟΝΤΙΚΗ ΑΙΜΟΔΟΣΙΑ </t>
  </si>
  <si>
    <t>The user should fill in the data for the years 2022 and 2023.</t>
  </si>
  <si>
    <t>ΑΣΠΡΟΠΥΡΓΟΣ</t>
  </si>
  <si>
    <t>ΛΑΜΙΑ</t>
  </si>
  <si>
    <t>ΘΕΣΣΑΛΟΝΙΚΗ</t>
  </si>
  <si>
    <t>Εργατοτεχνικό Προσωπικό</t>
  </si>
  <si>
    <t>Ποιότητα</t>
  </si>
  <si>
    <t>Νεα συστήματα /Διαδικασίες /Πρότυπα</t>
  </si>
  <si>
    <t>Εταιρική Διακυβέρνηση - Κανονιστική Συμμόρφωση</t>
  </si>
  <si>
    <t>ESG</t>
  </si>
  <si>
    <t>Induction</t>
  </si>
  <si>
    <r>
      <t xml:space="preserve">Ετήσιες απολαβές των </t>
    </r>
    <r>
      <rPr>
        <b/>
        <sz val="11"/>
        <rFont val="Calibri"/>
        <family val="2"/>
        <charset val="161"/>
      </rPr>
      <t>ανδρών</t>
    </r>
    <r>
      <rPr>
        <sz val="11"/>
        <rFont val="Calibri"/>
        <family val="2"/>
        <charset val="161"/>
      </rPr>
      <t xml:space="preserve"> εργαζομένων πλήρους απασχόλησης (συμπ. μπόνους) </t>
    </r>
    <r>
      <rPr>
        <b/>
        <sz val="11"/>
        <rFont val="Calibri"/>
        <family val="2"/>
        <charset val="161"/>
      </rPr>
      <t>σε ευρώ</t>
    </r>
    <r>
      <rPr>
        <sz val="11"/>
        <rFont val="Calibri"/>
        <family val="2"/>
        <charset val="161"/>
      </rPr>
      <t xml:space="preserve"> - η</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</si>
</sst>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43" formatCode="_-* #,##0.00_-;\-* #,##0.00_-;_-* &quot;-&quot;??_-;_-@_-"/>
  </numFmts>
  <fonts count="19" x14ac:knownFonts="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b/>
      <sz val="11"/>
      <color theme="0"/>
      <name val="Calibri"/>
      <family val="2"/>
      <charset val="161"/>
    </font>
    <font>
      <b/>
      <sz val="11"/>
      <color theme="1"/>
      <name val="Calibri"/>
      <family val="2"/>
      <charset val="161"/>
    </font>
    <font>
      <sz val="11"/>
      <color theme="1"/>
      <name val="Calibri"/>
      <family val="2"/>
      <charset val="161"/>
    </font>
    <font>
      <sz val="11"/>
      <name val="Calibri"/>
      <family val="2"/>
      <charset val="161"/>
    </font>
    <font>
      <b/>
      <sz val="11"/>
      <color theme="1"/>
      <name val="Calibri"/>
      <family val="2"/>
      <scheme val="minor"/>
    </font>
    <font>
      <b/>
      <sz val="11"/>
      <name val="Calibri"/>
      <family val="2"/>
      <charset val="161"/>
    </font>
    <font>
      <sz val="11"/>
      <color indexed="8"/>
      <name val="Calibri"/>
      <family val="2"/>
      <charset val="161"/>
    </font>
    <font>
      <b/>
      <sz val="11"/>
      <name val="Calibri"/>
      <family val="2"/>
      <charset val="161"/>
      <scheme val="minor"/>
    </font>
    <font>
      <sz val="11"/>
      <name val="Calibri"/>
      <family val="2"/>
      <charset val="161"/>
      <scheme val="minor"/>
    </font>
    <font>
      <b/>
      <i/>
      <sz val="11"/>
      <color theme="7" tint="-0.499984740745262"/>
      <name val="Calibri"/>
      <family val="2"/>
      <charset val="161"/>
    </font>
    <font>
      <b/>
      <sz val="14"/>
      <color theme="1"/>
      <name val="Calibri"/>
      <family val="2"/>
      <charset val="161"/>
      <scheme val="minor"/>
    </font>
    <font>
      <b/>
      <sz val="12"/>
      <color theme="1"/>
      <name val="Calibri"/>
      <family val="2"/>
      <charset val="161"/>
      <scheme val="minor"/>
    </font>
    <font>
      <i/>
      <sz val="11"/>
      <color theme="1"/>
      <name val="Calibri"/>
      <family val="2"/>
      <charset val="161"/>
    </font>
    <font>
      <i/>
      <sz val="11"/>
      <color rgb="FFD20816"/>
      <name val="Calibri"/>
      <family val="2"/>
      <charset val="161"/>
    </font>
    <font>
      <b/>
      <sz val="12"/>
      <color theme="0"/>
      <name val="Calibri"/>
      <family val="2"/>
      <charset val="161"/>
    </font>
    <font>
      <i/>
      <sz val="11"/>
      <name val="Calibri"/>
      <family val="2"/>
      <charset val="161"/>
    </font>
  </fonts>
  <fills count="9">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4"/>
        <bgColor indexed="64"/>
      </patternFill>
    </fill>
    <fill>
      <patternFill patternType="solid">
        <fgColor theme="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cellStyleXfs>
  <cellXfs count="192">
    <xf numFmtId="0" fontId="0" fillId="0" borderId="0" xfId="0"/>
    <xf numFmtId="0" fontId="5" fillId="2" borderId="2" xfId="0" applyFont="1" applyFill="1" applyBorder="1" applyAlignment="1" applyProtection="1">
      <alignment horizontal="right" vertical="center" wrapText="1" shrinkToFit="1"/>
      <protection locked="0"/>
    </xf>
    <xf numFmtId="0" fontId="0" fillId="3" borderId="0" xfId="0" applyFill="1"/>
    <xf numFmtId="0" fontId="0" fillId="3" borderId="2" xfId="0" applyFill="1" applyBorder="1"/>
    <xf numFmtId="0" fontId="0" fillId="3" borderId="0" xfId="0" applyFill="1" applyAlignment="1">
      <alignment vertical="top" wrapText="1"/>
    </xf>
    <xf numFmtId="0" fontId="2" fillId="3" borderId="0" xfId="0" applyFont="1" applyFill="1"/>
    <xf numFmtId="0" fontId="7" fillId="3" borderId="0" xfId="0" applyFont="1" applyFill="1" applyAlignment="1">
      <alignment vertical="center"/>
    </xf>
    <xf numFmtId="3" fontId="4" fillId="4" borderId="2" xfId="0" applyNumberFormat="1" applyFont="1" applyFill="1" applyBorder="1" applyAlignment="1" applyProtection="1">
      <alignment horizontal="right" vertical="center" wrapText="1" shrinkToFit="1"/>
      <protection locked="0"/>
    </xf>
    <xf numFmtId="0" fontId="10" fillId="5" borderId="1" xfId="0" applyFont="1" applyFill="1" applyBorder="1" applyAlignment="1">
      <alignment horizontal="center" vertical="center" wrapText="1"/>
    </xf>
    <xf numFmtId="0" fontId="5" fillId="3" borderId="0" xfId="0" applyFont="1" applyFill="1"/>
    <xf numFmtId="0" fontId="4" fillId="3" borderId="0" xfId="0" applyFont="1" applyFill="1"/>
    <xf numFmtId="2" fontId="6" fillId="3" borderId="1" xfId="0" applyNumberFormat="1" applyFont="1" applyFill="1" applyBorder="1" applyAlignment="1">
      <alignment horizontal="left" vertical="center" wrapText="1"/>
    </xf>
    <xf numFmtId="0" fontId="6" fillId="3" borderId="1" xfId="0" applyFont="1" applyFill="1" applyBorder="1" applyAlignment="1">
      <alignment horizontal="justify" vertical="top"/>
    </xf>
    <xf numFmtId="0" fontId="6" fillId="3" borderId="1" xfId="0" applyFont="1" applyFill="1" applyBorder="1" applyAlignment="1">
      <alignment horizontal="left" vertical="top" wrapText="1"/>
    </xf>
    <xf numFmtId="0" fontId="5" fillId="3" borderId="0" xfId="0" applyFont="1" applyFill="1" applyAlignment="1">
      <alignment horizontal="center"/>
    </xf>
    <xf numFmtId="0" fontId="5" fillId="3" borderId="1" xfId="0" applyFont="1" applyFill="1" applyBorder="1"/>
    <xf numFmtId="0" fontId="11" fillId="3" borderId="3" xfId="0" applyFont="1" applyFill="1" applyBorder="1" applyAlignment="1">
      <alignment horizontal="center" vertical="top" wrapText="1"/>
    </xf>
    <xf numFmtId="0" fontId="8" fillId="5" borderId="3" xfId="0" applyFont="1" applyFill="1" applyBorder="1" applyAlignment="1">
      <alignment horizontal="center" vertical="top" wrapText="1"/>
    </xf>
    <xf numFmtId="3" fontId="11" fillId="3" borderId="3" xfId="0" applyNumberFormat="1" applyFont="1" applyFill="1" applyBorder="1" applyAlignment="1">
      <alignment horizontal="center" vertical="center" wrapText="1"/>
    </xf>
    <xf numFmtId="0" fontId="5" fillId="3" borderId="1" xfId="0" applyFont="1" applyFill="1" applyBorder="1" applyAlignment="1">
      <alignment horizontal="center"/>
    </xf>
    <xf numFmtId="0" fontId="5" fillId="0" borderId="0" xfId="0" applyFont="1"/>
    <xf numFmtId="0" fontId="14" fillId="0" borderId="0" xfId="0" applyFont="1" applyAlignment="1">
      <alignment vertical="center"/>
    </xf>
    <xf numFmtId="0" fontId="13" fillId="0" borderId="0" xfId="0" applyFont="1" applyAlignment="1">
      <alignment horizontal="center" vertical="center"/>
    </xf>
    <xf numFmtId="0" fontId="5" fillId="3" borderId="1" xfId="0" applyFont="1" applyFill="1" applyBorder="1" applyAlignment="1">
      <alignment horizontal="center" vertical="center"/>
    </xf>
    <xf numFmtId="0" fontId="5" fillId="3" borderId="9" xfId="0" applyFont="1" applyFill="1" applyBorder="1"/>
    <xf numFmtId="0" fontId="5" fillId="3" borderId="12" xfId="0" applyFont="1" applyFill="1" applyBorder="1"/>
    <xf numFmtId="0" fontId="5" fillId="3" borderId="1" xfId="0" applyFont="1" applyFill="1" applyBorder="1" applyAlignment="1">
      <alignment horizontal="left" vertical="center"/>
    </xf>
    <xf numFmtId="0" fontId="5" fillId="3" borderId="19" xfId="0" applyFont="1" applyFill="1" applyBorder="1"/>
    <xf numFmtId="0" fontId="5" fillId="3" borderId="12" xfId="0" applyFont="1" applyFill="1" applyBorder="1" applyAlignment="1">
      <alignment horizontal="center" vertical="center"/>
    </xf>
    <xf numFmtId="3" fontId="11" fillId="3" borderId="12" xfId="0" applyNumberFormat="1" applyFont="1" applyFill="1" applyBorder="1" applyAlignment="1">
      <alignment horizontal="center" vertical="center" wrapText="1"/>
    </xf>
    <xf numFmtId="3" fontId="8" fillId="4" borderId="12" xfId="0" applyNumberFormat="1" applyFont="1" applyFill="1" applyBorder="1" applyAlignment="1">
      <alignment horizontal="center" vertical="center" wrapText="1"/>
    </xf>
    <xf numFmtId="0" fontId="5" fillId="3" borderId="0" xfId="0" applyFont="1" applyFill="1" applyAlignment="1">
      <alignment wrapText="1"/>
    </xf>
    <xf numFmtId="0" fontId="5" fillId="0" borderId="1" xfId="0" applyFont="1" applyBorder="1"/>
    <xf numFmtId="0" fontId="4" fillId="3" borderId="0" xfId="0" applyFont="1" applyFill="1" applyAlignment="1">
      <alignment horizontal="center" vertical="center" wrapText="1"/>
    </xf>
    <xf numFmtId="0" fontId="6" fillId="3" borderId="9" xfId="0" applyFont="1" applyFill="1" applyBorder="1" applyAlignment="1">
      <alignment horizontal="justify" vertical="top"/>
    </xf>
    <xf numFmtId="0" fontId="5" fillId="3" borderId="20" xfId="0" applyFont="1" applyFill="1" applyBorder="1"/>
    <xf numFmtId="0" fontId="11" fillId="3" borderId="12" xfId="0" applyFont="1" applyFill="1" applyBorder="1" applyAlignment="1">
      <alignment horizontal="center" vertical="top" wrapText="1"/>
    </xf>
    <xf numFmtId="0" fontId="5" fillId="3" borderId="21" xfId="0" applyFont="1" applyFill="1" applyBorder="1"/>
    <xf numFmtId="0" fontId="8" fillId="5" borderId="14" xfId="0" applyFont="1" applyFill="1" applyBorder="1" applyAlignment="1">
      <alignment horizontal="right" vertical="top"/>
    </xf>
    <xf numFmtId="0" fontId="6" fillId="3" borderId="8" xfId="0" applyFont="1" applyFill="1" applyBorder="1" applyAlignment="1">
      <alignment horizontal="left" vertical="center"/>
    </xf>
    <xf numFmtId="0" fontId="5" fillId="3" borderId="10" xfId="0" applyFont="1" applyFill="1" applyBorder="1" applyAlignment="1">
      <alignment horizontal="center" vertical="center"/>
    </xf>
    <xf numFmtId="3" fontId="4" fillId="4" borderId="11" xfId="0" applyNumberFormat="1" applyFont="1" applyFill="1" applyBorder="1" applyAlignment="1">
      <alignment horizontal="right" vertical="center"/>
    </xf>
    <xf numFmtId="0" fontId="8" fillId="5" borderId="26" xfId="0" applyFont="1" applyFill="1" applyBorder="1" applyAlignment="1">
      <alignment horizontal="center" vertical="top" wrapText="1"/>
    </xf>
    <xf numFmtId="0" fontId="5" fillId="3" borderId="14" xfId="0" applyFont="1" applyFill="1" applyBorder="1"/>
    <xf numFmtId="0" fontId="8" fillId="5" borderId="12" xfId="1" applyNumberFormat="1" applyFont="1" applyFill="1" applyBorder="1" applyAlignment="1">
      <alignment horizontal="center" vertical="top" wrapText="1"/>
    </xf>
    <xf numFmtId="2" fontId="6" fillId="3" borderId="14" xfId="0" applyNumberFormat="1" applyFont="1" applyFill="1" applyBorder="1" applyAlignment="1">
      <alignment horizontal="left" vertical="center" wrapText="1"/>
    </xf>
    <xf numFmtId="0" fontId="8" fillId="5" borderId="15" xfId="1" applyNumberFormat="1" applyFont="1" applyFill="1" applyBorder="1" applyAlignment="1">
      <alignment horizontal="center" vertical="top" wrapText="1"/>
    </xf>
    <xf numFmtId="0" fontId="5" fillId="3" borderId="1" xfId="0" applyFont="1" applyFill="1" applyBorder="1" applyAlignment="1">
      <alignment horizontal="left" vertical="center" wrapText="1"/>
    </xf>
    <xf numFmtId="2" fontId="12" fillId="3" borderId="9" xfId="0" applyNumberFormat="1" applyFont="1" applyFill="1" applyBorder="1" applyAlignment="1">
      <alignment horizontal="left" vertical="center" wrapText="1"/>
    </xf>
    <xf numFmtId="0" fontId="8" fillId="0" borderId="12" xfId="0" applyFont="1" applyBorder="1" applyAlignment="1">
      <alignment horizontal="center" vertical="top" wrapText="1"/>
    </xf>
    <xf numFmtId="0" fontId="10" fillId="5" borderId="14" xfId="0" applyFont="1" applyFill="1" applyBorder="1" applyAlignment="1">
      <alignment horizontal="right" vertical="top" wrapText="1"/>
    </xf>
    <xf numFmtId="0" fontId="10" fillId="5" borderId="14"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8" fillId="0" borderId="19" xfId="0" applyFont="1" applyBorder="1" applyAlignment="1">
      <alignment horizontal="right" vertical="top"/>
    </xf>
    <xf numFmtId="2" fontId="6" fillId="0" borderId="16" xfId="0" applyNumberFormat="1" applyFont="1" applyBorder="1" applyAlignment="1">
      <alignment horizontal="left" vertical="center" wrapText="1"/>
    </xf>
    <xf numFmtId="2" fontId="6" fillId="0" borderId="29" xfId="0" applyNumberFormat="1" applyFont="1" applyBorder="1" applyAlignment="1">
      <alignment horizontal="left" vertical="center" wrapText="1"/>
    </xf>
    <xf numFmtId="0" fontId="11" fillId="3" borderId="12" xfId="0" applyFont="1" applyFill="1" applyBorder="1" applyAlignment="1">
      <alignment horizontal="center" vertical="center" wrapText="1"/>
    </xf>
    <xf numFmtId="0" fontId="10" fillId="5" borderId="12" xfId="0" applyFont="1" applyFill="1" applyBorder="1" applyAlignment="1">
      <alignment horizontal="center" vertical="center" wrapText="1"/>
    </xf>
    <xf numFmtId="3" fontId="4" fillId="4" borderId="14" xfId="0" applyNumberFormat="1" applyFont="1" applyFill="1" applyBorder="1" applyAlignment="1">
      <alignment horizontal="right"/>
    </xf>
    <xf numFmtId="2" fontId="15" fillId="3" borderId="1" xfId="0" applyNumberFormat="1" applyFont="1" applyFill="1" applyBorder="1" applyAlignment="1">
      <alignment horizontal="left" vertical="center" wrapText="1"/>
    </xf>
    <xf numFmtId="0" fontId="4" fillId="3" borderId="14" xfId="0" applyFont="1" applyFill="1" applyBorder="1" applyAlignment="1">
      <alignment horizontal="right"/>
    </xf>
    <xf numFmtId="0" fontId="10" fillId="5" borderId="25" xfId="0" applyFont="1" applyFill="1" applyBorder="1" applyAlignment="1">
      <alignment horizontal="center" vertical="center" wrapText="1"/>
    </xf>
    <xf numFmtId="2" fontId="6" fillId="3" borderId="19" xfId="0" applyNumberFormat="1" applyFont="1" applyFill="1" applyBorder="1" applyAlignment="1">
      <alignment horizontal="left" vertical="center" wrapText="1"/>
    </xf>
    <xf numFmtId="1" fontId="8" fillId="5" borderId="12" xfId="0" applyNumberFormat="1" applyFont="1" applyFill="1" applyBorder="1" applyAlignment="1">
      <alignment horizontal="center" vertical="center" wrapText="1"/>
    </xf>
    <xf numFmtId="3" fontId="11" fillId="3" borderId="32" xfId="0" applyNumberFormat="1" applyFont="1" applyFill="1" applyBorder="1" applyAlignment="1">
      <alignment horizontal="center" vertical="center" wrapText="1"/>
    </xf>
    <xf numFmtId="3" fontId="8" fillId="4" borderId="3" xfId="0" applyNumberFormat="1" applyFont="1" applyFill="1" applyBorder="1" applyAlignment="1">
      <alignment horizontal="center" vertical="center" wrapText="1"/>
    </xf>
    <xf numFmtId="0" fontId="5" fillId="3" borderId="9" xfId="0" applyFont="1" applyFill="1" applyBorder="1" applyAlignment="1">
      <alignment wrapText="1"/>
    </xf>
    <xf numFmtId="0" fontId="8" fillId="5" borderId="25" xfId="0" applyFont="1" applyFill="1" applyBorder="1" applyAlignment="1">
      <alignment horizontal="center" vertical="top" wrapText="1"/>
    </xf>
    <xf numFmtId="0" fontId="5" fillId="0" borderId="12" xfId="0" applyFont="1" applyBorder="1"/>
    <xf numFmtId="0" fontId="8" fillId="0" borderId="3" xfId="0" applyFont="1" applyBorder="1" applyAlignment="1">
      <alignment horizontal="center" vertical="top" wrapText="1"/>
    </xf>
    <xf numFmtId="0" fontId="6" fillId="3" borderId="39" xfId="0" applyFont="1" applyFill="1" applyBorder="1" applyAlignment="1">
      <alignment horizontal="left" vertical="top" wrapText="1"/>
    </xf>
    <xf numFmtId="0" fontId="6" fillId="3" borderId="19" xfId="0" applyFont="1" applyFill="1" applyBorder="1" applyAlignment="1">
      <alignment horizontal="justify" vertical="top"/>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11" fillId="3" borderId="3" xfId="0" applyFont="1" applyFill="1" applyBorder="1" applyAlignment="1">
      <alignment horizontal="center" vertical="center" wrapText="1"/>
    </xf>
    <xf numFmtId="0" fontId="11" fillId="3" borderId="3"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25" xfId="0" applyFont="1" applyFill="1" applyBorder="1" applyAlignment="1">
      <alignment horizontal="center" vertical="center"/>
    </xf>
    <xf numFmtId="0" fontId="5" fillId="4" borderId="3" xfId="0" applyFont="1" applyFill="1" applyBorder="1"/>
    <xf numFmtId="0" fontId="5" fillId="4" borderId="25" xfId="0" applyFont="1" applyFill="1" applyBorder="1"/>
    <xf numFmtId="0" fontId="5" fillId="3" borderId="16" xfId="0" applyFont="1" applyFill="1" applyBorder="1" applyAlignment="1">
      <alignment horizontal="left" vertical="center" wrapText="1"/>
    </xf>
    <xf numFmtId="0" fontId="4" fillId="3" borderId="3" xfId="0" applyFont="1" applyFill="1" applyBorder="1" applyAlignment="1">
      <alignment horizontal="center" vertical="center"/>
    </xf>
    <xf numFmtId="0" fontId="10" fillId="5" borderId="26" xfId="3" applyNumberFormat="1" applyFont="1" applyFill="1" applyBorder="1" applyAlignment="1">
      <alignment horizontal="center" wrapText="1"/>
    </xf>
    <xf numFmtId="0" fontId="10" fillId="5" borderId="14" xfId="0" applyFont="1" applyFill="1" applyBorder="1" applyAlignment="1">
      <alignment horizontal="right" wrapText="1"/>
    </xf>
    <xf numFmtId="0" fontId="5" fillId="3" borderId="3" xfId="0" applyFont="1" applyFill="1" applyBorder="1" applyAlignment="1">
      <alignment horizontal="center"/>
    </xf>
    <xf numFmtId="0" fontId="5" fillId="3" borderId="7" xfId="0" applyFont="1" applyFill="1" applyBorder="1"/>
    <xf numFmtId="0" fontId="6" fillId="3" borderId="14" xfId="0" applyFont="1" applyFill="1" applyBorder="1" applyAlignment="1">
      <alignment horizontal="left" vertical="top" wrapText="1"/>
    </xf>
    <xf numFmtId="3" fontId="3" fillId="8" borderId="31" xfId="0" applyNumberFormat="1" applyFont="1" applyFill="1" applyBorder="1" applyAlignment="1">
      <alignment horizontal="center" vertical="center" wrapText="1"/>
    </xf>
    <xf numFmtId="3" fontId="3" fillId="8" borderId="28" xfId="0" applyNumberFormat="1" applyFont="1" applyFill="1" applyBorder="1" applyAlignment="1">
      <alignment vertical="center" wrapText="1"/>
    </xf>
    <xf numFmtId="3" fontId="3" fillId="8" borderId="32" xfId="0" applyNumberFormat="1" applyFont="1" applyFill="1" applyBorder="1" applyAlignment="1">
      <alignment horizontal="center" vertical="center" wrapText="1"/>
    </xf>
    <xf numFmtId="3" fontId="3" fillId="8" borderId="10" xfId="0" applyNumberFormat="1" applyFont="1" applyFill="1" applyBorder="1" applyAlignment="1">
      <alignment horizontal="center" vertical="center" wrapText="1"/>
    </xf>
    <xf numFmtId="3" fontId="3" fillId="8" borderId="9" xfId="0" applyNumberFormat="1" applyFont="1" applyFill="1" applyBorder="1" applyAlignment="1">
      <alignment horizontal="center" vertical="center" wrapText="1"/>
    </xf>
    <xf numFmtId="3" fontId="3" fillId="8" borderId="27" xfId="0" applyNumberFormat="1" applyFont="1" applyFill="1" applyBorder="1" applyAlignment="1">
      <alignment horizontal="center" vertical="center" wrapText="1"/>
    </xf>
    <xf numFmtId="0" fontId="3" fillId="8" borderId="32"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5" fillId="3" borderId="12" xfId="0" applyFont="1" applyFill="1" applyBorder="1" applyAlignment="1">
      <alignment horizontal="center"/>
    </xf>
    <xf numFmtId="0" fontId="5" fillId="0" borderId="12" xfId="0" applyFont="1" applyBorder="1" applyAlignment="1">
      <alignment horizontal="center"/>
    </xf>
    <xf numFmtId="2" fontId="18" fillId="3" borderId="1" xfId="0" applyNumberFormat="1" applyFont="1" applyFill="1" applyBorder="1" applyAlignment="1">
      <alignment horizontal="left" vertical="center" wrapText="1"/>
    </xf>
    <xf numFmtId="10" fontId="10" fillId="5" borderId="12" xfId="3" applyNumberFormat="1" applyFont="1" applyFill="1" applyBorder="1" applyAlignment="1">
      <alignment horizontal="center" wrapText="1"/>
    </xf>
    <xf numFmtId="2" fontId="5" fillId="4" borderId="3" xfId="0" applyNumberFormat="1" applyFont="1" applyFill="1" applyBorder="1"/>
    <xf numFmtId="0" fontId="7" fillId="3" borderId="0" xfId="0" applyFont="1" applyFill="1" applyAlignment="1">
      <alignment horizontal="left"/>
    </xf>
    <xf numFmtId="0" fontId="0" fillId="0" borderId="0" xfId="0" applyAlignment="1">
      <alignment horizontal="left" vertical="center" wrapText="1"/>
    </xf>
    <xf numFmtId="0" fontId="7" fillId="3" borderId="0" xfId="0" applyFont="1" applyFill="1" applyAlignment="1">
      <alignment horizontal="center"/>
    </xf>
    <xf numFmtId="0" fontId="0" fillId="3" borderId="0" xfId="0" applyFill="1" applyAlignment="1">
      <alignment horizontal="left" wrapText="1"/>
    </xf>
    <xf numFmtId="0" fontId="13" fillId="6" borderId="7" xfId="0" applyFont="1" applyFill="1" applyBorder="1" applyAlignment="1">
      <alignment horizontal="center" vertical="center"/>
    </xf>
    <xf numFmtId="0" fontId="13" fillId="6" borderId="0" xfId="0" applyFont="1" applyFill="1" applyAlignment="1">
      <alignment horizontal="center" vertical="center"/>
    </xf>
    <xf numFmtId="0" fontId="17" fillId="8" borderId="0" xfId="0" applyFont="1" applyFill="1" applyAlignment="1">
      <alignment horizontal="center" vertical="center"/>
    </xf>
    <xf numFmtId="4" fontId="11" fillId="0" borderId="16" xfId="0" applyNumberFormat="1" applyFont="1" applyBorder="1" applyAlignment="1">
      <alignment horizontal="center" vertical="center" wrapText="1"/>
    </xf>
    <xf numFmtId="4" fontId="11" fillId="0" borderId="23" xfId="0" applyNumberFormat="1" applyFont="1" applyBorder="1" applyAlignment="1">
      <alignment horizontal="center" vertical="center" wrapText="1"/>
    </xf>
    <xf numFmtId="4" fontId="11" fillId="0" borderId="17" xfId="0" applyNumberFormat="1" applyFont="1" applyBorder="1" applyAlignment="1">
      <alignment horizontal="center" vertical="center" wrapText="1"/>
    </xf>
    <xf numFmtId="0" fontId="6" fillId="3" borderId="19"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32" xfId="0" applyFont="1" applyFill="1" applyBorder="1" applyAlignment="1">
      <alignment horizontal="center" vertical="top" wrapText="1"/>
    </xf>
    <xf numFmtId="0" fontId="8" fillId="3" borderId="9" xfId="0" applyFont="1" applyFill="1" applyBorder="1" applyAlignment="1">
      <alignment horizontal="center" vertical="top" wrapText="1"/>
    </xf>
    <xf numFmtId="0" fontId="8" fillId="3" borderId="10" xfId="0" applyFont="1" applyFill="1" applyBorder="1" applyAlignment="1">
      <alignment horizontal="center" vertical="top" wrapText="1"/>
    </xf>
    <xf numFmtId="0" fontId="4" fillId="3" borderId="20"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3" fillId="7" borderId="40" xfId="0" applyFont="1" applyFill="1" applyBorder="1" applyAlignment="1">
      <alignment horizontal="center" vertical="center"/>
    </xf>
    <xf numFmtId="0" fontId="3" fillId="7" borderId="42"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2" xfId="0" applyFont="1" applyFill="1" applyBorder="1" applyAlignment="1">
      <alignment horizontal="center" vertical="center"/>
    </xf>
    <xf numFmtId="3" fontId="8" fillId="4" borderId="25" xfId="0" applyNumberFormat="1" applyFont="1" applyFill="1" applyBorder="1" applyAlignment="1">
      <alignment horizontal="center" vertical="center" wrapText="1"/>
    </xf>
    <xf numFmtId="3" fontId="8" fillId="4" borderId="14" xfId="0" applyNumberFormat="1" applyFont="1" applyFill="1" applyBorder="1" applyAlignment="1">
      <alignment horizontal="center" vertical="center" wrapText="1"/>
    </xf>
    <xf numFmtId="0" fontId="3" fillId="7" borderId="41" xfId="0" applyFont="1" applyFill="1" applyBorder="1" applyAlignment="1">
      <alignment horizontal="center" vertical="center"/>
    </xf>
    <xf numFmtId="9" fontId="8" fillId="5" borderId="4" xfId="3" applyFont="1" applyFill="1" applyBorder="1" applyAlignment="1">
      <alignment horizontal="center" vertical="top" wrapText="1"/>
    </xf>
    <xf numFmtId="9" fontId="8" fillId="5" borderId="18" xfId="3" applyFont="1" applyFill="1" applyBorder="1" applyAlignment="1">
      <alignment horizontal="center" vertical="top" wrapText="1"/>
    </xf>
    <xf numFmtId="0" fontId="17" fillId="8" borderId="19" xfId="0" applyFont="1" applyFill="1" applyBorder="1" applyAlignment="1">
      <alignment horizontal="center" vertical="center"/>
    </xf>
    <xf numFmtId="0" fontId="3" fillId="7" borderId="5" xfId="0" applyFont="1" applyFill="1" applyBorder="1" applyAlignment="1">
      <alignment horizontal="center" vertical="center"/>
    </xf>
    <xf numFmtId="9" fontId="8" fillId="5" borderId="38" xfId="3" applyFont="1" applyFill="1" applyBorder="1" applyAlignment="1">
      <alignment horizontal="center" vertical="top" wrapText="1"/>
    </xf>
    <xf numFmtId="9" fontId="8" fillId="5" borderId="45" xfId="3" applyFont="1" applyFill="1" applyBorder="1" applyAlignment="1">
      <alignment horizontal="center" vertical="top" wrapText="1"/>
    </xf>
    <xf numFmtId="9" fontId="8" fillId="5" borderId="30" xfId="3" applyFont="1" applyFill="1" applyBorder="1" applyAlignment="1">
      <alignment horizontal="center" vertical="top" wrapText="1"/>
    </xf>
    <xf numFmtId="0" fontId="4" fillId="3" borderId="8"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20"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37" xfId="0" applyFont="1" applyFill="1" applyBorder="1" applyAlignment="1">
      <alignment horizontal="center" vertical="center"/>
    </xf>
    <xf numFmtId="0" fontId="4" fillId="3" borderId="37"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8" fillId="5" borderId="25" xfId="0" applyFont="1" applyFill="1" applyBorder="1" applyAlignment="1">
      <alignment horizontal="center" vertical="top" wrapText="1"/>
    </xf>
    <xf numFmtId="0" fontId="8" fillId="5" borderId="14" xfId="0" applyFont="1" applyFill="1" applyBorder="1" applyAlignment="1">
      <alignment horizontal="center" vertical="top" wrapText="1"/>
    </xf>
    <xf numFmtId="0" fontId="8" fillId="5" borderId="15" xfId="0" applyFont="1" applyFill="1" applyBorder="1" applyAlignment="1">
      <alignment horizontal="center" vertical="top" wrapText="1"/>
    </xf>
    <xf numFmtId="4" fontId="11" fillId="0" borderId="36" xfId="0" applyNumberFormat="1" applyFont="1" applyBorder="1" applyAlignment="1">
      <alignment horizontal="center" vertical="center" wrapText="1"/>
    </xf>
    <xf numFmtId="4" fontId="11" fillId="0" borderId="30" xfId="0" applyNumberFormat="1" applyFont="1" applyBorder="1" applyAlignment="1">
      <alignment horizontal="center" vertical="center" wrapText="1"/>
    </xf>
    <xf numFmtId="4" fontId="11" fillId="0" borderId="29" xfId="0" applyNumberFormat="1" applyFont="1" applyBorder="1" applyAlignment="1">
      <alignment horizontal="center" vertical="center" wrapText="1"/>
    </xf>
    <xf numFmtId="0" fontId="3" fillId="7" borderId="21" xfId="0" applyFont="1" applyFill="1" applyBorder="1" applyAlignment="1">
      <alignment horizontal="center" vertical="center"/>
    </xf>
    <xf numFmtId="0" fontId="3" fillId="7" borderId="43" xfId="0" applyFont="1" applyFill="1" applyBorder="1" applyAlignment="1">
      <alignment horizontal="center" vertical="center"/>
    </xf>
    <xf numFmtId="0" fontId="3" fillId="7" borderId="44" xfId="0" applyFont="1" applyFill="1" applyBorder="1" applyAlignment="1">
      <alignment horizontal="center" vertical="center"/>
    </xf>
    <xf numFmtId="0" fontId="3" fillId="7" borderId="0" xfId="0" applyFont="1" applyFill="1" applyAlignment="1">
      <alignment horizontal="center" vertical="center"/>
    </xf>
    <xf numFmtId="0" fontId="4" fillId="3" borderId="22"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24" xfId="0" applyFont="1" applyFill="1" applyBorder="1" applyAlignment="1">
      <alignment horizontal="center" vertical="center"/>
    </xf>
    <xf numFmtId="10" fontId="6" fillId="4" borderId="35" xfId="3" applyNumberFormat="1" applyFont="1" applyFill="1" applyBorder="1" applyAlignment="1">
      <alignment horizontal="center" vertical="center" wrapText="1"/>
    </xf>
    <xf numFmtId="10" fontId="6" fillId="4" borderId="6" xfId="3" applyNumberFormat="1" applyFont="1" applyFill="1" applyBorder="1" applyAlignment="1">
      <alignment horizontal="center" vertical="center" wrapText="1"/>
    </xf>
    <xf numFmtId="0" fontId="3" fillId="8" borderId="19" xfId="0" applyFont="1" applyFill="1" applyBorder="1" applyAlignment="1">
      <alignment horizontal="center" vertical="center"/>
    </xf>
    <xf numFmtId="0" fontId="8" fillId="3" borderId="3" xfId="0" applyFont="1" applyFill="1" applyBorder="1" applyAlignment="1">
      <alignment horizontal="center" vertical="top" wrapText="1"/>
    </xf>
    <xf numFmtId="0" fontId="8" fillId="3" borderId="1" xfId="0" applyFont="1" applyFill="1" applyBorder="1" applyAlignment="1">
      <alignment horizontal="center" vertical="top" wrapText="1"/>
    </xf>
    <xf numFmtId="0" fontId="8" fillId="3" borderId="12" xfId="0" applyFont="1" applyFill="1" applyBorder="1" applyAlignment="1">
      <alignment horizontal="center" vertical="top" wrapText="1"/>
    </xf>
    <xf numFmtId="10" fontId="6" fillId="4" borderId="29" xfId="3" applyNumberFormat="1" applyFont="1" applyFill="1" applyBorder="1" applyAlignment="1">
      <alignment horizontal="center" vertical="center" wrapText="1"/>
    </xf>
    <xf numFmtId="10" fontId="6" fillId="4" borderId="36" xfId="3" applyNumberFormat="1" applyFont="1" applyFill="1" applyBorder="1" applyAlignment="1">
      <alignment horizontal="center" vertical="center" wrapText="1"/>
    </xf>
    <xf numFmtId="10" fontId="6" fillId="4" borderId="25" xfId="3" applyNumberFormat="1" applyFont="1" applyFill="1" applyBorder="1" applyAlignment="1">
      <alignment horizontal="center" vertical="center" wrapText="1"/>
    </xf>
    <xf numFmtId="10" fontId="6" fillId="4" borderId="3" xfId="3" applyNumberFormat="1" applyFont="1" applyFill="1" applyBorder="1" applyAlignment="1">
      <alignment horizontal="center" vertical="center" wrapText="1"/>
    </xf>
    <xf numFmtId="10" fontId="6" fillId="4" borderId="1" xfId="3" applyNumberFormat="1" applyFont="1" applyFill="1" applyBorder="1" applyAlignment="1">
      <alignment horizontal="center" vertical="center" wrapText="1"/>
    </xf>
    <xf numFmtId="0" fontId="5" fillId="3" borderId="3" xfId="0" applyFont="1" applyFill="1" applyBorder="1" applyAlignment="1">
      <alignment horizontal="center"/>
    </xf>
    <xf numFmtId="0" fontId="5" fillId="3" borderId="1" xfId="0" applyFont="1" applyFill="1" applyBorder="1" applyAlignment="1">
      <alignment horizontal="center"/>
    </xf>
    <xf numFmtId="0" fontId="5" fillId="3" borderId="12" xfId="0" applyFont="1" applyFill="1" applyBorder="1" applyAlignment="1">
      <alignment horizontal="center"/>
    </xf>
    <xf numFmtId="0" fontId="5" fillId="3" borderId="25" xfId="0" applyFont="1" applyFill="1" applyBorder="1" applyAlignment="1">
      <alignment horizontal="center"/>
    </xf>
    <xf numFmtId="0" fontId="5" fillId="3" borderId="14" xfId="0" applyFont="1" applyFill="1" applyBorder="1" applyAlignment="1">
      <alignment horizontal="center"/>
    </xf>
    <xf numFmtId="0" fontId="5" fillId="3" borderId="15" xfId="0" applyFont="1" applyFill="1" applyBorder="1" applyAlignment="1">
      <alignment horizontal="center"/>
    </xf>
    <xf numFmtId="0" fontId="3" fillId="7" borderId="19" xfId="0" applyFont="1" applyFill="1" applyBorder="1" applyAlignment="1">
      <alignment horizontal="center" vertical="center"/>
    </xf>
    <xf numFmtId="0" fontId="3" fillId="7" borderId="34" xfId="0" applyFont="1" applyFill="1" applyBorder="1" applyAlignment="1">
      <alignment horizontal="center" vertical="center"/>
    </xf>
    <xf numFmtId="0" fontId="4" fillId="3" borderId="33" xfId="0" applyFont="1" applyFill="1" applyBorder="1" applyAlignment="1">
      <alignment horizontal="center" vertical="center" wrapText="1"/>
    </xf>
    <xf numFmtId="0" fontId="3" fillId="7" borderId="32" xfId="0" applyFont="1" applyFill="1" applyBorder="1" applyAlignment="1">
      <alignment horizontal="center" vertical="center"/>
    </xf>
    <xf numFmtId="0" fontId="3" fillId="7" borderId="9" xfId="0" applyFont="1" applyFill="1" applyBorder="1" applyAlignment="1">
      <alignment horizontal="center" vertical="center"/>
    </xf>
    <xf numFmtId="0" fontId="3" fillId="7" borderId="10" xfId="0" applyFont="1" applyFill="1" applyBorder="1" applyAlignment="1">
      <alignment horizontal="center" vertical="center"/>
    </xf>
    <xf numFmtId="0" fontId="5" fillId="3" borderId="36" xfId="0" applyFont="1" applyFill="1" applyBorder="1" applyAlignment="1">
      <alignment horizontal="center"/>
    </xf>
    <xf numFmtId="0" fontId="5" fillId="3" borderId="30" xfId="0" applyFont="1" applyFill="1" applyBorder="1" applyAlignment="1">
      <alignment horizontal="center"/>
    </xf>
    <xf numFmtId="0" fontId="5" fillId="3" borderId="29" xfId="0" applyFont="1" applyFill="1" applyBorder="1" applyAlignment="1">
      <alignment horizontal="center"/>
    </xf>
  </cellXfs>
  <cellStyles count="5">
    <cellStyle name="Κανονικό" xfId="0" builtinId="0"/>
    <cellStyle name="Κόμμα" xfId="1" builtinId="3"/>
    <cellStyle name="Νόμισμα 2" xfId="2" xr:uid="{00000000-0005-0000-0000-000002000000}"/>
    <cellStyle name="Ποσοστό" xfId="3" builtinId="5"/>
    <cellStyle name="Ποσοστό 2" xfId="4" xr:uid="{00000000-0005-0000-0000-000004000000}"/>
  </cellStyles>
  <dxfs count="0"/>
  <tableStyles count="0" defaultTableStyle="TableStyleMedium2" defaultPivotStyle="PivotStyleLight16"/>
  <colors>
    <mruColors>
      <color rgb="FFD20816"/>
      <color rgb="FF2E137B"/>
      <color rgb="FF9F030E"/>
      <color rgb="FF4F2D7F"/>
      <color rgb="FFE4DFEC"/>
      <color rgb="FF7E813F"/>
      <color rgb="FFFDEFE7"/>
      <color rgb="FFBA0617"/>
      <color rgb="FF2D3F99"/>
      <color rgb="FFDF07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91440</xdr:rowOff>
    </xdr:from>
    <xdr:to>
      <xdr:col>1</xdr:col>
      <xdr:colOff>381000</xdr:colOff>
      <xdr:row>3</xdr:row>
      <xdr:rowOff>138546</xdr:rowOff>
    </xdr:to>
    <xdr:pic>
      <xdr:nvPicPr>
        <xdr:cNvPr id="4" name="Picture 2">
          <a:extLst>
            <a:ext uri="{FF2B5EF4-FFF2-40B4-BE49-F238E27FC236}">
              <a16:creationId xmlns:a16="http://schemas.microsoft.com/office/drawing/2014/main" id="{5D7CA620-8925-4BF4-AC95-6F985B524178}"/>
            </a:ext>
          </a:extLst>
        </xdr:cNvPr>
        <xdr:cNvPicPr/>
      </xdr:nvPicPr>
      <xdr:blipFill>
        <a:blip xmlns:r="http://schemas.openxmlformats.org/officeDocument/2006/relationships" r:embed="rId1"/>
        <a:stretch>
          <a:fillRect/>
        </a:stretch>
      </xdr:blipFill>
      <xdr:spPr>
        <a:xfrm>
          <a:off x="0" y="91440"/>
          <a:ext cx="1714500" cy="5957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1088571</xdr:colOff>
      <xdr:row>0</xdr:row>
      <xdr:rowOff>261257</xdr:rowOff>
    </xdr:from>
    <xdr:to>
      <xdr:col>5</xdr:col>
      <xdr:colOff>1248870</xdr:colOff>
      <xdr:row>2</xdr:row>
      <xdr:rowOff>66524</xdr:rowOff>
    </xdr:to>
    <xdr:pic>
      <xdr:nvPicPr>
        <xdr:cNvPr id="5" name="Picture 4" descr="sidma.gr - ΑΡΧΙΚΗ">
          <a:extLst>
            <a:ext uri="{FF2B5EF4-FFF2-40B4-BE49-F238E27FC236}">
              <a16:creationId xmlns:a16="http://schemas.microsoft.com/office/drawing/2014/main" id="{F3D3875F-9D8B-4049-AE94-BE0171CC09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68542" y="261257"/>
          <a:ext cx="1314185" cy="3386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datacenter\DATA\Users\kmolfetas\Desktop\YGEIA\2018\Emissions%20Statement%20Calculator%20(2018)%20Version%202.1%202017%20fig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Data Input"/>
      <sheetName val="Emissions Summary"/>
      <sheetName val="Electricity Use Schedule"/>
      <sheetName val="Recommendations"/>
      <sheetName val="Lighting"/>
      <sheetName val="Simple Building Fabric"/>
      <sheetName val="Heat Loss and Building Fabric"/>
      <sheetName val="Heating Upgrade"/>
      <sheetName val="Solar PV"/>
      <sheetName val="Solar Thermal"/>
      <sheetName val="Vehicle Replacement"/>
      <sheetName val="Driver Training"/>
      <sheetName val="Other Calculations"/>
      <sheetName val="Zone 12 East Anglian Irradiance"/>
      <sheetName val="Miscellaneous"/>
      <sheetName val="Conversion Factors"/>
      <sheetName val="Assumptions"/>
      <sheetName val="GOV fuel rates"/>
    </sheetNames>
    <sheetDataSet>
      <sheetData sheetId="0" refreshError="1"/>
      <sheetData sheetId="1">
        <row r="34">
          <cell r="C34" t="str">
            <v>Burning oil (heating)_litres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A2" t="str">
            <v>m3</v>
          </cell>
        </row>
        <row r="3">
          <cell r="A3" t="str">
            <v>ft3</v>
          </cell>
        </row>
        <row r="4">
          <cell r="A4" t="str">
            <v>kWh</v>
          </cell>
        </row>
        <row r="14">
          <cell r="A14" t="str">
            <v>Burning oil (heating)_kWh</v>
          </cell>
        </row>
        <row r="15">
          <cell r="A15" t="str">
            <v>Burning oil (heating)_litres</v>
          </cell>
        </row>
        <row r="16">
          <cell r="A16" t="str">
            <v>Diesel_kWh (average biofuel blend)</v>
          </cell>
        </row>
        <row r="17">
          <cell r="A17" t="str">
            <v>Diesel_litres (average biofuel blend)</v>
          </cell>
        </row>
        <row r="18">
          <cell r="A18" t="str">
            <v>Gas oil_kWh</v>
          </cell>
        </row>
        <row r="19">
          <cell r="A19" t="str">
            <v>Gas oil_litres</v>
          </cell>
        </row>
        <row r="20">
          <cell r="A20" t="str">
            <v>LPG_kWh</v>
          </cell>
        </row>
        <row r="21">
          <cell r="A21" t="str">
            <v>LPG_litres</v>
          </cell>
        </row>
        <row r="22">
          <cell r="A22" t="str">
            <v>LPG_kg</v>
          </cell>
        </row>
        <row r="23">
          <cell r="A23" t="str">
            <v>Natural gas_kWh</v>
          </cell>
        </row>
        <row r="24">
          <cell r="A24" t="str">
            <v>Natural gas_m3</v>
          </cell>
        </row>
        <row r="25">
          <cell r="A25" t="str">
            <v>Petrol_kWh (average biofuel blend)</v>
          </cell>
        </row>
        <row r="26">
          <cell r="A26" t="str">
            <v>Petrol_litres (average biofuel blend)</v>
          </cell>
        </row>
        <row r="30">
          <cell r="A30" t="str">
            <v>Wood logs_tonnes</v>
          </cell>
        </row>
        <row r="31">
          <cell r="A31" t="str">
            <v>Wood logs_kWh</v>
          </cell>
        </row>
        <row r="32">
          <cell r="A32" t="str">
            <v>Wood chips_tonnes</v>
          </cell>
        </row>
        <row r="33">
          <cell r="A33" t="str">
            <v>Wood chips_kWh</v>
          </cell>
        </row>
        <row r="34">
          <cell r="A34" t="str">
            <v>Wood pellets_tonnes</v>
          </cell>
        </row>
        <row r="35">
          <cell r="A35" t="str">
            <v>Wood pellets_kWh</v>
          </cell>
        </row>
        <row r="36">
          <cell r="A36" t="str">
            <v>Grasses/straw_tonnes</v>
          </cell>
        </row>
        <row r="37">
          <cell r="A37" t="str">
            <v>Grasses/straw_kWh</v>
          </cell>
        </row>
        <row r="38">
          <cell r="A38" t="str">
            <v>Biogas_tonnes</v>
          </cell>
        </row>
        <row r="39">
          <cell r="A39" t="str">
            <v>Biogas_kWh</v>
          </cell>
        </row>
        <row r="144">
          <cell r="A144" t="str">
            <v>Car</v>
          </cell>
        </row>
        <row r="145">
          <cell r="A145" t="str">
            <v>Motorbike</v>
          </cell>
        </row>
        <row r="146">
          <cell r="A146" t="str">
            <v xml:space="preserve">Van </v>
          </cell>
        </row>
        <row r="147">
          <cell r="A147" t="str">
            <v>HGV</v>
          </cell>
        </row>
        <row r="151">
          <cell r="A151">
            <v>2016</v>
          </cell>
        </row>
        <row r="152">
          <cell r="A152">
            <v>2017</v>
          </cell>
        </row>
        <row r="153">
          <cell r="A153">
            <v>2018</v>
          </cell>
        </row>
      </sheetData>
      <sheetData sheetId="16">
        <row r="12">
          <cell r="A12" t="str">
            <v>Burning oil (heating)_kWh</v>
          </cell>
        </row>
      </sheetData>
      <sheetData sheetId="17" refreshError="1"/>
      <sheetData sheetId="18" refreshError="1"/>
    </sheetDataSet>
  </externalBook>
</externalLink>
</file>

<file path=xl/theme/theme1.xml><?xml version="1.0" encoding="utf-8"?>
<a:theme xmlns:a="http://schemas.openxmlformats.org/drawingml/2006/main" name="Θέμα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7"/>
  <sheetViews>
    <sheetView zoomScale="55" zoomScaleNormal="55" workbookViewId="0">
      <selection activeCell="R31" sqref="R31"/>
    </sheetView>
  </sheetViews>
  <sheetFormatPr defaultColWidth="9.1796875" defaultRowHeight="14.5" x14ac:dyDescent="0.35"/>
  <cols>
    <col min="1" max="1" width="19.453125" style="2" customWidth="1"/>
    <col min="2" max="3" width="9.1796875" style="2"/>
    <col min="4" max="4" width="25.1796875" style="2" customWidth="1"/>
    <col min="5" max="14" width="9.1796875" style="2"/>
    <col min="15" max="15" width="26.81640625" style="2" customWidth="1"/>
    <col min="16" max="16384" width="9.1796875" style="2"/>
  </cols>
  <sheetData>
    <row r="5" spans="1:15" x14ac:dyDescent="0.35">
      <c r="A5" s="5" t="s">
        <v>25</v>
      </c>
    </row>
    <row r="6" spans="1:15" x14ac:dyDescent="0.35">
      <c r="A6" s="102" t="s">
        <v>73</v>
      </c>
      <c r="B6" s="102"/>
      <c r="C6" s="102"/>
      <c r="D6" s="102"/>
      <c r="E6" s="102"/>
      <c r="F6" s="102"/>
      <c r="G6" s="102"/>
      <c r="H6" s="102"/>
      <c r="I6" s="102"/>
      <c r="J6" s="102"/>
      <c r="K6" s="102"/>
      <c r="L6" s="102"/>
      <c r="M6" s="102"/>
      <c r="N6" s="102"/>
      <c r="O6" s="102"/>
    </row>
    <row r="7" spans="1:15" x14ac:dyDescent="0.35">
      <c r="A7" s="102"/>
      <c r="B7" s="102"/>
      <c r="C7" s="102"/>
      <c r="D7" s="102"/>
      <c r="E7" s="102"/>
      <c r="F7" s="102"/>
      <c r="G7" s="102"/>
      <c r="H7" s="102"/>
      <c r="I7" s="102"/>
      <c r="J7" s="102"/>
      <c r="K7" s="102"/>
      <c r="L7" s="102"/>
      <c r="M7" s="102"/>
      <c r="N7" s="102"/>
      <c r="O7" s="102"/>
    </row>
    <row r="9" spans="1:15" x14ac:dyDescent="0.35">
      <c r="A9" s="101" t="s">
        <v>1</v>
      </c>
      <c r="B9" s="101"/>
      <c r="C9" s="101"/>
      <c r="D9" s="101"/>
    </row>
    <row r="10" spans="1:15" x14ac:dyDescent="0.35">
      <c r="A10" s="3"/>
      <c r="B10" s="2" t="s">
        <v>2</v>
      </c>
      <c r="C10" s="4"/>
      <c r="D10" s="4"/>
    </row>
    <row r="11" spans="1:15" x14ac:dyDescent="0.35">
      <c r="A11" s="7"/>
      <c r="B11" s="2" t="s">
        <v>33</v>
      </c>
    </row>
    <row r="12" spans="1:15" x14ac:dyDescent="0.35">
      <c r="A12" s="1"/>
      <c r="B12" s="2" t="s">
        <v>3</v>
      </c>
    </row>
    <row r="15" spans="1:15" x14ac:dyDescent="0.35">
      <c r="A15" s="103" t="s">
        <v>4</v>
      </c>
      <c r="B15" s="103"/>
      <c r="C15" s="103"/>
      <c r="D15" s="103"/>
      <c r="E15" s="103"/>
      <c r="F15" s="103"/>
      <c r="G15" s="103"/>
      <c r="H15" s="103"/>
      <c r="I15" s="103"/>
      <c r="J15" s="103"/>
      <c r="K15" s="103"/>
      <c r="L15" s="103"/>
      <c r="M15" s="103"/>
      <c r="N15" s="103"/>
      <c r="O15" s="103"/>
    </row>
    <row r="16" spans="1:15" x14ac:dyDescent="0.35">
      <c r="A16" s="6" t="s">
        <v>5</v>
      </c>
      <c r="B16" s="104" t="s">
        <v>26</v>
      </c>
      <c r="C16" s="104"/>
      <c r="D16" s="104"/>
      <c r="E16" s="104"/>
      <c r="F16" s="104"/>
      <c r="G16" s="104"/>
      <c r="H16" s="104"/>
      <c r="I16" s="104"/>
      <c r="J16" s="104"/>
      <c r="K16" s="104"/>
      <c r="L16" s="104"/>
      <c r="M16" s="104"/>
      <c r="N16" s="104"/>
      <c r="O16" s="104"/>
    </row>
    <row r="17" spans="1:2" x14ac:dyDescent="0.35">
      <c r="A17" s="5" t="s">
        <v>27</v>
      </c>
      <c r="B17" s="2" t="s">
        <v>79</v>
      </c>
    </row>
  </sheetData>
  <mergeCells count="4">
    <mergeCell ref="A9:D9"/>
    <mergeCell ref="A6:O7"/>
    <mergeCell ref="A15:O15"/>
    <mergeCell ref="B16:O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9E1D5-B2F2-4D19-B412-26B128995C75}">
  <dimension ref="A1:I138"/>
  <sheetViews>
    <sheetView showGridLines="0" tabSelected="1" topLeftCell="A15" zoomScale="70" zoomScaleNormal="70" workbookViewId="0">
      <selection activeCell="H24" sqref="H24"/>
    </sheetView>
  </sheetViews>
  <sheetFormatPr defaultColWidth="9.1796875" defaultRowHeight="14.5" x14ac:dyDescent="0.35"/>
  <cols>
    <col min="1" max="1" width="32.1796875" style="9" customWidth="1"/>
    <col min="2" max="2" width="54.26953125" style="14" customWidth="1"/>
    <col min="3" max="3" width="16.7265625" style="14" customWidth="1"/>
    <col min="4" max="4" width="20.453125" style="14" customWidth="1"/>
    <col min="5" max="5" width="16.7265625" style="14" customWidth="1"/>
    <col min="6" max="6" width="20.453125" style="14" customWidth="1"/>
    <col min="7" max="8" width="16.7265625" style="9" customWidth="1"/>
    <col min="9" max="16384" width="9.1796875" style="9"/>
  </cols>
  <sheetData>
    <row r="1" spans="1:7" ht="27.65" customHeight="1" x14ac:dyDescent="0.35">
      <c r="A1"/>
      <c r="B1" s="20"/>
      <c r="C1" s="9"/>
      <c r="D1" s="9"/>
      <c r="E1" s="9"/>
      <c r="F1" s="9"/>
    </row>
    <row r="2" spans="1:7" x14ac:dyDescent="0.35">
      <c r="A2"/>
      <c r="B2" s="20"/>
      <c r="C2" s="9"/>
      <c r="D2" s="9"/>
      <c r="E2" s="9"/>
      <c r="F2" s="9"/>
    </row>
    <row r="3" spans="1:7" ht="27.65" customHeight="1" x14ac:dyDescent="0.35">
      <c r="A3"/>
      <c r="B3"/>
      <c r="C3" s="9"/>
      <c r="D3" s="9"/>
      <c r="E3" s="9"/>
      <c r="F3" s="9"/>
    </row>
    <row r="4" spans="1:7" ht="38.5" customHeight="1" thickBot="1" x14ac:dyDescent="0.4">
      <c r="A4" s="105" t="s">
        <v>74</v>
      </c>
      <c r="B4" s="106"/>
      <c r="C4" s="106"/>
      <c r="D4" s="106"/>
      <c r="E4" s="106"/>
      <c r="F4" s="106"/>
      <c r="G4" s="21"/>
    </row>
    <row r="5" spans="1:7" ht="28.9" customHeight="1" thickBot="1" x14ac:dyDescent="0.4">
      <c r="B5" s="22"/>
      <c r="C5" s="126">
        <v>2022</v>
      </c>
      <c r="D5" s="127"/>
      <c r="E5" s="126">
        <v>2023</v>
      </c>
      <c r="F5" s="127"/>
      <c r="G5" s="21"/>
    </row>
    <row r="6" spans="1:7" ht="28.9" customHeight="1" thickBot="1" x14ac:dyDescent="0.4">
      <c r="A6" s="107" t="s">
        <v>36</v>
      </c>
      <c r="B6" s="107"/>
      <c r="C6" s="107"/>
      <c r="D6" s="107"/>
      <c r="E6" s="107"/>
      <c r="F6" s="107"/>
    </row>
    <row r="7" spans="1:7" ht="14.5" customHeight="1" x14ac:dyDescent="0.35">
      <c r="A7" s="123" t="s">
        <v>48</v>
      </c>
      <c r="B7" s="24" t="s">
        <v>11</v>
      </c>
      <c r="C7" s="128">
        <f>10+68+59</f>
        <v>137</v>
      </c>
      <c r="D7" s="129"/>
      <c r="E7" s="128">
        <f>4+61+71</f>
        <v>136</v>
      </c>
      <c r="F7" s="129"/>
    </row>
    <row r="8" spans="1:7" x14ac:dyDescent="0.35">
      <c r="A8" s="124"/>
      <c r="B8" s="15" t="s">
        <v>6</v>
      </c>
      <c r="C8" s="130">
        <f>2+17+9</f>
        <v>28</v>
      </c>
      <c r="D8" s="131"/>
      <c r="E8" s="130">
        <f>2+15+11</f>
        <v>28</v>
      </c>
      <c r="F8" s="131"/>
    </row>
    <row r="9" spans="1:7" ht="15" thickBot="1" x14ac:dyDescent="0.4">
      <c r="A9" s="125"/>
      <c r="B9" s="58" t="s">
        <v>24</v>
      </c>
      <c r="C9" s="132">
        <f>SUM(C7:D8)</f>
        <v>165</v>
      </c>
      <c r="D9" s="133"/>
      <c r="E9" s="132">
        <f>SUM(E7:F8)</f>
        <v>164</v>
      </c>
      <c r="F9" s="133"/>
    </row>
    <row r="10" spans="1:7" ht="44" thickBot="1" x14ac:dyDescent="0.4">
      <c r="A10" s="118" t="s">
        <v>47</v>
      </c>
      <c r="B10" s="27"/>
      <c r="C10" s="87" t="s">
        <v>28</v>
      </c>
      <c r="D10" s="88" t="s">
        <v>32</v>
      </c>
      <c r="E10" s="87" t="s">
        <v>28</v>
      </c>
      <c r="F10" s="88" t="s">
        <v>32</v>
      </c>
    </row>
    <row r="11" spans="1:7" ht="15" thickBot="1" x14ac:dyDescent="0.4">
      <c r="A11" s="119"/>
      <c r="B11" s="39" t="s">
        <v>80</v>
      </c>
      <c r="C11" s="64">
        <v>80</v>
      </c>
      <c r="D11" s="40">
        <v>1</v>
      </c>
      <c r="E11" s="64">
        <v>80</v>
      </c>
      <c r="F11" s="40">
        <v>2</v>
      </c>
    </row>
    <row r="12" spans="1:7" ht="15" thickBot="1" x14ac:dyDescent="0.4">
      <c r="A12" s="119"/>
      <c r="B12" s="39" t="s">
        <v>81</v>
      </c>
      <c r="C12" s="18">
        <v>27</v>
      </c>
      <c r="D12" s="28">
        <v>15</v>
      </c>
      <c r="E12" s="18">
        <v>27</v>
      </c>
      <c r="F12" s="28">
        <v>17</v>
      </c>
    </row>
    <row r="13" spans="1:7" x14ac:dyDescent="0.35">
      <c r="A13" s="119"/>
      <c r="B13" s="39" t="s">
        <v>82</v>
      </c>
      <c r="C13" s="18">
        <v>58</v>
      </c>
      <c r="D13" s="29">
        <v>0</v>
      </c>
      <c r="E13" s="18">
        <v>57</v>
      </c>
      <c r="F13" s="29">
        <v>0</v>
      </c>
    </row>
    <row r="14" spans="1:7" ht="15" thickBot="1" x14ac:dyDescent="0.4">
      <c r="A14" s="119"/>
      <c r="B14" s="41" t="s">
        <v>24</v>
      </c>
      <c r="C14" s="65">
        <f t="shared" ref="C14:F14" si="0">SUM(C11:C13)</f>
        <v>165</v>
      </c>
      <c r="D14" s="30">
        <f t="shared" si="0"/>
        <v>16</v>
      </c>
      <c r="E14" s="65">
        <f t="shared" si="0"/>
        <v>164</v>
      </c>
      <c r="F14" s="30">
        <f t="shared" si="0"/>
        <v>19</v>
      </c>
    </row>
    <row r="15" spans="1:7" ht="15" thickBot="1" x14ac:dyDescent="0.4">
      <c r="A15" s="119"/>
      <c r="B15" s="39" t="s">
        <v>80</v>
      </c>
      <c r="C15" s="135">
        <f>C11/$C$9</f>
        <v>0.48484848484848486</v>
      </c>
      <c r="D15" s="136"/>
      <c r="E15" s="135">
        <f>E11/$E$9</f>
        <v>0.48780487804878048</v>
      </c>
      <c r="F15" s="136"/>
    </row>
    <row r="16" spans="1:7" ht="15" thickBot="1" x14ac:dyDescent="0.4">
      <c r="A16" s="119"/>
      <c r="B16" s="39" t="s">
        <v>81</v>
      </c>
      <c r="C16" s="139">
        <f>C12/$C$9</f>
        <v>0.16363636363636364</v>
      </c>
      <c r="D16" s="136"/>
      <c r="E16" s="139">
        <f>E12/$E$9</f>
        <v>0.16463414634146342</v>
      </c>
      <c r="F16" s="136"/>
    </row>
    <row r="17" spans="1:8" ht="15" thickBot="1" x14ac:dyDescent="0.4">
      <c r="A17" s="120"/>
      <c r="B17" s="39" t="s">
        <v>82</v>
      </c>
      <c r="C17" s="140">
        <f>C13/$C$9</f>
        <v>0.3515151515151515</v>
      </c>
      <c r="D17" s="141"/>
      <c r="E17" s="140">
        <f>E13/$E$9</f>
        <v>0.34756097560975607</v>
      </c>
      <c r="F17" s="141"/>
    </row>
    <row r="18" spans="1:8" ht="28.9" customHeight="1" thickBot="1" x14ac:dyDescent="0.4">
      <c r="A18" s="33"/>
      <c r="B18" s="31"/>
      <c r="C18" s="126">
        <v>2022</v>
      </c>
      <c r="D18" s="134"/>
      <c r="E18" s="127"/>
      <c r="F18" s="126">
        <v>2023</v>
      </c>
      <c r="G18" s="134"/>
      <c r="H18" s="127"/>
    </row>
    <row r="19" spans="1:8" x14ac:dyDescent="0.35">
      <c r="A19" s="142" t="s">
        <v>49</v>
      </c>
      <c r="B19" s="66"/>
      <c r="C19" s="91" t="s">
        <v>12</v>
      </c>
      <c r="D19" s="91" t="s">
        <v>13</v>
      </c>
      <c r="E19" s="90" t="s">
        <v>14</v>
      </c>
      <c r="F19" s="91" t="s">
        <v>12</v>
      </c>
      <c r="G19" s="91" t="s">
        <v>13</v>
      </c>
      <c r="H19" s="90" t="s">
        <v>14</v>
      </c>
    </row>
    <row r="20" spans="1:8" x14ac:dyDescent="0.35">
      <c r="A20" s="143"/>
      <c r="B20" s="15" t="s">
        <v>11</v>
      </c>
      <c r="C20" s="16">
        <v>10</v>
      </c>
      <c r="D20" s="25">
        <v>68</v>
      </c>
      <c r="E20" s="16">
        <v>59</v>
      </c>
      <c r="F20" s="16">
        <v>4</v>
      </c>
      <c r="G20" s="96">
        <v>61</v>
      </c>
      <c r="H20" s="16">
        <v>71</v>
      </c>
    </row>
    <row r="21" spans="1:8" x14ac:dyDescent="0.35">
      <c r="A21" s="143"/>
      <c r="B21" s="32" t="s">
        <v>6</v>
      </c>
      <c r="C21" s="16">
        <v>2</v>
      </c>
      <c r="D21" s="68">
        <v>17</v>
      </c>
      <c r="E21" s="16">
        <v>9</v>
      </c>
      <c r="F21" s="16">
        <v>2</v>
      </c>
      <c r="G21" s="97">
        <v>15</v>
      </c>
      <c r="H21" s="16">
        <v>11</v>
      </c>
    </row>
    <row r="22" spans="1:8" ht="15" thickBot="1" x14ac:dyDescent="0.4">
      <c r="A22" s="144"/>
      <c r="B22" s="38" t="s">
        <v>0</v>
      </c>
      <c r="C22" s="67">
        <f>SUM(C20:C21)</f>
        <v>12</v>
      </c>
      <c r="D22" s="67">
        <f>SUM(D20:D21)</f>
        <v>85</v>
      </c>
      <c r="E22" s="67">
        <f>SUM(E20:E21)</f>
        <v>68</v>
      </c>
      <c r="F22" s="67">
        <f t="shared" ref="F22:H22" si="1">SUM(F20:F21)</f>
        <v>6</v>
      </c>
      <c r="G22" s="67">
        <f t="shared" si="1"/>
        <v>76</v>
      </c>
      <c r="H22" s="67">
        <f t="shared" si="1"/>
        <v>82</v>
      </c>
    </row>
    <row r="23" spans="1:8" ht="43.5" x14ac:dyDescent="0.35">
      <c r="A23" s="145" t="s">
        <v>62</v>
      </c>
      <c r="B23" s="48" t="s">
        <v>38</v>
      </c>
      <c r="C23" s="91" t="s">
        <v>12</v>
      </c>
      <c r="D23" s="91" t="s">
        <v>13</v>
      </c>
      <c r="E23" s="90" t="s">
        <v>14</v>
      </c>
      <c r="F23" s="91" t="s">
        <v>12</v>
      </c>
      <c r="G23" s="91" t="s">
        <v>13</v>
      </c>
      <c r="H23" s="90" t="s">
        <v>14</v>
      </c>
    </row>
    <row r="24" spans="1:8" ht="29" x14ac:dyDescent="0.35">
      <c r="A24" s="146"/>
      <c r="B24" s="47" t="s">
        <v>55</v>
      </c>
      <c r="C24" s="69"/>
      <c r="D24" s="49">
        <v>3</v>
      </c>
      <c r="E24" s="69">
        <v>7</v>
      </c>
      <c r="F24" s="69">
        <v>0</v>
      </c>
      <c r="G24" s="49">
        <v>3</v>
      </c>
      <c r="H24" s="69">
        <v>7</v>
      </c>
    </row>
    <row r="25" spans="1:8" x14ac:dyDescent="0.35">
      <c r="A25" s="146"/>
      <c r="B25" s="26" t="s">
        <v>37</v>
      </c>
      <c r="C25" s="69">
        <v>0</v>
      </c>
      <c r="D25" s="49">
        <v>6</v>
      </c>
      <c r="E25" s="69">
        <v>5</v>
      </c>
      <c r="F25" s="69">
        <v>0</v>
      </c>
      <c r="G25" s="49">
        <v>6</v>
      </c>
      <c r="H25" s="69">
        <v>5</v>
      </c>
    </row>
    <row r="26" spans="1:8" x14ac:dyDescent="0.35">
      <c r="A26" s="146"/>
      <c r="B26" s="26" t="s">
        <v>54</v>
      </c>
      <c r="C26" s="69">
        <v>4</v>
      </c>
      <c r="D26" s="49">
        <v>16</v>
      </c>
      <c r="E26" s="69">
        <v>46</v>
      </c>
      <c r="F26" s="69">
        <v>4</v>
      </c>
      <c r="G26" s="49">
        <v>19</v>
      </c>
      <c r="H26" s="69">
        <v>41</v>
      </c>
    </row>
    <row r="27" spans="1:8" x14ac:dyDescent="0.35">
      <c r="A27" s="146"/>
      <c r="B27" s="26" t="s">
        <v>83</v>
      </c>
      <c r="C27" s="69">
        <v>3</v>
      </c>
      <c r="D27" s="49">
        <v>56</v>
      </c>
      <c r="E27" s="69">
        <v>29</v>
      </c>
      <c r="F27" s="69">
        <v>5</v>
      </c>
      <c r="G27" s="49">
        <v>57</v>
      </c>
      <c r="H27" s="69">
        <v>27</v>
      </c>
    </row>
    <row r="28" spans="1:8" x14ac:dyDescent="0.35">
      <c r="A28" s="146"/>
      <c r="B28" s="26"/>
      <c r="C28" s="69"/>
      <c r="D28" s="49"/>
      <c r="E28" s="69"/>
      <c r="F28" s="69"/>
      <c r="G28" s="49"/>
      <c r="H28" s="69"/>
    </row>
    <row r="29" spans="1:8" x14ac:dyDescent="0.35">
      <c r="A29" s="146"/>
      <c r="B29" s="26"/>
      <c r="C29" s="69"/>
      <c r="D29" s="49"/>
      <c r="E29" s="69"/>
      <c r="F29" s="69"/>
      <c r="G29" s="49"/>
      <c r="H29" s="69"/>
    </row>
    <row r="30" spans="1:8" x14ac:dyDescent="0.35">
      <c r="A30" s="146"/>
      <c r="B30" s="26"/>
      <c r="C30" s="69"/>
      <c r="D30" s="49"/>
      <c r="E30" s="69"/>
      <c r="F30" s="69"/>
      <c r="G30" s="49"/>
      <c r="H30" s="69"/>
    </row>
    <row r="31" spans="1:8" ht="15" thickBot="1" x14ac:dyDescent="0.4">
      <c r="A31" s="147"/>
      <c r="B31" s="50" t="s">
        <v>0</v>
      </c>
      <c r="C31" s="61">
        <f t="shared" ref="C31" si="2">SUM(C24:C30)</f>
        <v>7</v>
      </c>
      <c r="D31" s="52">
        <f t="shared" ref="D31:F31" si="3">SUM(D24:D30)</f>
        <v>81</v>
      </c>
      <c r="E31" s="61">
        <f t="shared" si="3"/>
        <v>87</v>
      </c>
      <c r="F31" s="61">
        <f t="shared" si="3"/>
        <v>9</v>
      </c>
      <c r="G31" s="52">
        <f t="shared" ref="G31:H31" si="4">SUM(G24:G30)</f>
        <v>85</v>
      </c>
      <c r="H31" s="61">
        <f t="shared" si="4"/>
        <v>80</v>
      </c>
    </row>
    <row r="32" spans="1:8" ht="20.5" customHeight="1" x14ac:dyDescent="0.35">
      <c r="A32" s="145" t="s">
        <v>63</v>
      </c>
      <c r="B32" s="53"/>
      <c r="C32" s="89" t="s">
        <v>11</v>
      </c>
      <c r="D32" s="90" t="s">
        <v>6</v>
      </c>
      <c r="E32" s="89" t="s">
        <v>0</v>
      </c>
      <c r="F32" s="89" t="s">
        <v>11</v>
      </c>
      <c r="G32" s="90" t="s">
        <v>6</v>
      </c>
      <c r="H32" s="89" t="s">
        <v>0</v>
      </c>
    </row>
    <row r="33" spans="1:8" ht="29" x14ac:dyDescent="0.35">
      <c r="A33" s="146"/>
      <c r="B33" s="47" t="s">
        <v>55</v>
      </c>
      <c r="C33" s="69">
        <v>8</v>
      </c>
      <c r="D33" s="69">
        <v>2</v>
      </c>
      <c r="E33" s="57">
        <f>SUM(C33:D33)</f>
        <v>10</v>
      </c>
      <c r="F33" s="69">
        <v>8</v>
      </c>
      <c r="G33" s="69">
        <v>2</v>
      </c>
      <c r="H33" s="57">
        <f>SUM(F33:G33)</f>
        <v>10</v>
      </c>
    </row>
    <row r="34" spans="1:8" x14ac:dyDescent="0.35">
      <c r="A34" s="146"/>
      <c r="B34" s="47" t="str">
        <f t="shared" ref="B34:B39" si="5">B25</f>
        <v>Ανώτερα στελέχη</v>
      </c>
      <c r="C34" s="69">
        <v>10</v>
      </c>
      <c r="D34" s="69">
        <v>1</v>
      </c>
      <c r="E34" s="57">
        <f t="shared" ref="E34:E39" si="6">SUM(C34:D34)</f>
        <v>11</v>
      </c>
      <c r="F34" s="69">
        <v>9</v>
      </c>
      <c r="G34" s="69">
        <v>2</v>
      </c>
      <c r="H34" s="57">
        <f t="shared" ref="H34:H39" si="7">SUM(F34:G34)</f>
        <v>11</v>
      </c>
    </row>
    <row r="35" spans="1:8" x14ac:dyDescent="0.35">
      <c r="A35" s="146"/>
      <c r="B35" s="47" t="str">
        <f>B26</f>
        <v xml:space="preserve">Διοικητικοί υπάλληλοι </v>
      </c>
      <c r="C35" s="69">
        <v>41</v>
      </c>
      <c r="D35" s="69">
        <v>25</v>
      </c>
      <c r="E35" s="57">
        <f t="shared" si="6"/>
        <v>66</v>
      </c>
      <c r="F35" s="69">
        <v>41</v>
      </c>
      <c r="G35" s="69">
        <v>26</v>
      </c>
      <c r="H35" s="57">
        <f t="shared" si="7"/>
        <v>67</v>
      </c>
    </row>
    <row r="36" spans="1:8" x14ac:dyDescent="0.35">
      <c r="A36" s="146"/>
      <c r="B36" s="47" t="str">
        <f>B27</f>
        <v>Εργατοτεχνικό Προσωπικό</v>
      </c>
      <c r="C36" s="69">
        <v>88</v>
      </c>
      <c r="D36" s="69">
        <v>0</v>
      </c>
      <c r="E36" s="57">
        <f t="shared" si="6"/>
        <v>88</v>
      </c>
      <c r="F36" s="69">
        <v>86</v>
      </c>
      <c r="G36" s="69">
        <v>0</v>
      </c>
      <c r="H36" s="57">
        <f t="shared" si="7"/>
        <v>86</v>
      </c>
    </row>
    <row r="37" spans="1:8" x14ac:dyDescent="0.35">
      <c r="A37" s="146"/>
      <c r="B37" s="47">
        <f>B28</f>
        <v>0</v>
      </c>
      <c r="C37" s="69"/>
      <c r="D37" s="69"/>
      <c r="E37" s="57">
        <f t="shared" si="6"/>
        <v>0</v>
      </c>
      <c r="F37" s="69"/>
      <c r="G37" s="69"/>
      <c r="H37" s="57">
        <f t="shared" si="7"/>
        <v>0</v>
      </c>
    </row>
    <row r="38" spans="1:8" x14ac:dyDescent="0.35">
      <c r="A38" s="146"/>
      <c r="B38" s="47">
        <f>B29</f>
        <v>0</v>
      </c>
      <c r="C38" s="69"/>
      <c r="D38" s="69"/>
      <c r="E38" s="57">
        <f t="shared" si="6"/>
        <v>0</v>
      </c>
      <c r="F38" s="69"/>
      <c r="G38" s="69"/>
      <c r="H38" s="57">
        <f t="shared" si="7"/>
        <v>0</v>
      </c>
    </row>
    <row r="39" spans="1:8" x14ac:dyDescent="0.35">
      <c r="A39" s="146"/>
      <c r="B39" s="47">
        <f t="shared" si="5"/>
        <v>0</v>
      </c>
      <c r="C39" s="69"/>
      <c r="D39" s="69"/>
      <c r="E39" s="57">
        <f t="shared" si="6"/>
        <v>0</v>
      </c>
      <c r="F39" s="69"/>
      <c r="G39" s="69"/>
      <c r="H39" s="57">
        <f t="shared" si="7"/>
        <v>0</v>
      </c>
    </row>
    <row r="40" spans="1:8" ht="15" thickBot="1" x14ac:dyDescent="0.4">
      <c r="A40" s="147"/>
      <c r="B40" s="50" t="s">
        <v>0</v>
      </c>
      <c r="C40" s="61">
        <f t="shared" ref="C40" si="8">SUM(C34:C39)</f>
        <v>139</v>
      </c>
      <c r="D40" s="52">
        <f t="shared" ref="D40" si="9">SUM(D34:D39)</f>
        <v>26</v>
      </c>
      <c r="E40" s="52">
        <f t="shared" ref="E40:G40" si="10">SUM(E34:E39)</f>
        <v>165</v>
      </c>
      <c r="F40" s="61">
        <f t="shared" si="10"/>
        <v>136</v>
      </c>
      <c r="G40" s="52">
        <f t="shared" si="10"/>
        <v>28</v>
      </c>
      <c r="H40" s="52">
        <f t="shared" ref="H40" si="11">SUM(H34:H39)</f>
        <v>164</v>
      </c>
    </row>
    <row r="41" spans="1:8" ht="28.15" customHeight="1" x14ac:dyDescent="0.35">
      <c r="A41" s="168" t="s">
        <v>50</v>
      </c>
      <c r="B41" s="168"/>
      <c r="C41" s="168"/>
      <c r="D41" s="168"/>
      <c r="E41" s="168"/>
      <c r="F41" s="168"/>
      <c r="G41" s="168"/>
      <c r="H41" s="168"/>
    </row>
    <row r="42" spans="1:8" ht="22.9" customHeight="1" thickBot="1" x14ac:dyDescent="0.4">
      <c r="B42" s="9"/>
      <c r="C42" s="159">
        <v>2022</v>
      </c>
      <c r="D42" s="160"/>
      <c r="E42" s="161"/>
      <c r="F42" s="138">
        <v>2023</v>
      </c>
      <c r="G42" s="138"/>
      <c r="H42" s="138"/>
    </row>
    <row r="43" spans="1:8" ht="14.5" customHeight="1" x14ac:dyDescent="0.35">
      <c r="A43" s="149" t="s">
        <v>51</v>
      </c>
      <c r="B43" s="34" t="s">
        <v>7</v>
      </c>
      <c r="C43" s="111">
        <v>14</v>
      </c>
      <c r="D43" s="111"/>
      <c r="E43" s="112"/>
      <c r="F43" s="111">
        <v>9</v>
      </c>
      <c r="G43" s="111"/>
      <c r="H43" s="112"/>
    </row>
    <row r="44" spans="1:8" x14ac:dyDescent="0.35">
      <c r="A44" s="152"/>
      <c r="B44" s="12" t="s">
        <v>8</v>
      </c>
      <c r="C44" s="113">
        <v>8</v>
      </c>
      <c r="D44" s="114"/>
      <c r="E44" s="114"/>
      <c r="F44" s="113">
        <v>10</v>
      </c>
      <c r="G44" s="114"/>
      <c r="H44" s="114"/>
    </row>
    <row r="45" spans="1:8" ht="29" x14ac:dyDescent="0.35">
      <c r="A45" s="152"/>
      <c r="B45" s="13" t="s">
        <v>9</v>
      </c>
      <c r="C45" s="175">
        <f>+C43/C14</f>
        <v>8.4848484848484854E-2</v>
      </c>
      <c r="D45" s="176"/>
      <c r="E45" s="176"/>
      <c r="F45" s="175">
        <f>+F43/E14</f>
        <v>5.4878048780487805E-2</v>
      </c>
      <c r="G45" s="176"/>
      <c r="H45" s="176"/>
    </row>
    <row r="46" spans="1:8" ht="29.5" thickBot="1" x14ac:dyDescent="0.4">
      <c r="A46" s="151"/>
      <c r="B46" s="70" t="s">
        <v>10</v>
      </c>
      <c r="C46" s="172">
        <f>+C44/C14</f>
        <v>4.8484848484848485E-2</v>
      </c>
      <c r="D46" s="173"/>
      <c r="E46" s="174"/>
      <c r="F46" s="166">
        <f>+F44/E14</f>
        <v>6.097560975609756E-2</v>
      </c>
      <c r="G46" s="167"/>
      <c r="H46" s="167"/>
    </row>
    <row r="47" spans="1:8" x14ac:dyDescent="0.35">
      <c r="A47" s="148" t="s">
        <v>64</v>
      </c>
      <c r="B47" s="71"/>
      <c r="C47" s="89" t="s">
        <v>12</v>
      </c>
      <c r="D47" s="91" t="s">
        <v>13</v>
      </c>
      <c r="E47" s="90" t="s">
        <v>14</v>
      </c>
      <c r="F47" s="89" t="s">
        <v>12</v>
      </c>
      <c r="G47" s="91" t="s">
        <v>13</v>
      </c>
      <c r="H47" s="90" t="s">
        <v>14</v>
      </c>
    </row>
    <row r="48" spans="1:8" x14ac:dyDescent="0.35">
      <c r="A48" s="143"/>
      <c r="B48" s="12" t="s">
        <v>11</v>
      </c>
      <c r="C48" s="16">
        <v>6</v>
      </c>
      <c r="D48" s="36">
        <v>7</v>
      </c>
      <c r="E48" s="16">
        <v>1</v>
      </c>
      <c r="F48" s="16">
        <v>4</v>
      </c>
      <c r="G48" s="36">
        <v>3</v>
      </c>
      <c r="H48" s="16">
        <v>1</v>
      </c>
    </row>
    <row r="49" spans="1:8" x14ac:dyDescent="0.35">
      <c r="A49" s="143"/>
      <c r="B49" s="12" t="s">
        <v>6</v>
      </c>
      <c r="C49" s="16">
        <v>0</v>
      </c>
      <c r="D49" s="36">
        <v>0</v>
      </c>
      <c r="E49" s="16">
        <v>0</v>
      </c>
      <c r="F49" s="16"/>
      <c r="G49" s="36">
        <v>1</v>
      </c>
      <c r="H49" s="16"/>
    </row>
    <row r="50" spans="1:8" ht="15" thickBot="1" x14ac:dyDescent="0.4">
      <c r="A50" s="144"/>
      <c r="B50" s="38" t="s">
        <v>0</v>
      </c>
      <c r="C50" s="17">
        <f>SUM(C48:C49)</f>
        <v>6</v>
      </c>
      <c r="D50" s="17">
        <f t="shared" ref="D50" si="12">SUM(D48:D49)</f>
        <v>7</v>
      </c>
      <c r="E50" s="17">
        <f>SUM(E48:E49)</f>
        <v>1</v>
      </c>
      <c r="F50" s="17">
        <f>SUM(F48:F49)</f>
        <v>4</v>
      </c>
      <c r="G50" s="17">
        <f t="shared" ref="G50" si="13">SUM(G48:G49)</f>
        <v>4</v>
      </c>
      <c r="H50" s="17">
        <f>SUM(H48:H49)</f>
        <v>1</v>
      </c>
    </row>
    <row r="51" spans="1:8" x14ac:dyDescent="0.35">
      <c r="A51" s="149" t="s">
        <v>65</v>
      </c>
      <c r="B51" s="71"/>
      <c r="C51" s="89" t="s">
        <v>12</v>
      </c>
      <c r="D51" s="91" t="s">
        <v>13</v>
      </c>
      <c r="E51" s="90" t="s">
        <v>14</v>
      </c>
      <c r="F51" s="89" t="s">
        <v>12</v>
      </c>
      <c r="G51" s="91" t="s">
        <v>13</v>
      </c>
      <c r="H51" s="90" t="s">
        <v>14</v>
      </c>
    </row>
    <row r="52" spans="1:8" x14ac:dyDescent="0.35">
      <c r="A52" s="150"/>
      <c r="B52" s="12" t="str">
        <f>B11</f>
        <v>ΑΣΠΡΟΠΥΡΓΟΣ</v>
      </c>
      <c r="C52" s="72">
        <v>2</v>
      </c>
      <c r="D52" s="73">
        <v>3</v>
      </c>
      <c r="E52" s="72"/>
      <c r="F52" s="72">
        <v>3</v>
      </c>
      <c r="G52" s="73">
        <v>3</v>
      </c>
      <c r="H52" s="72"/>
    </row>
    <row r="53" spans="1:8" x14ac:dyDescent="0.35">
      <c r="A53" s="150"/>
      <c r="B53" s="12" t="str">
        <f t="shared" ref="B53:B54" si="14">B12</f>
        <v>ΛΑΜΙΑ</v>
      </c>
      <c r="C53" s="72">
        <v>0</v>
      </c>
      <c r="D53" s="73">
        <v>0</v>
      </c>
      <c r="E53" s="72">
        <v>0</v>
      </c>
      <c r="F53" s="72">
        <v>0</v>
      </c>
      <c r="G53" s="73">
        <v>1</v>
      </c>
      <c r="H53" s="72"/>
    </row>
    <row r="54" spans="1:8" x14ac:dyDescent="0.35">
      <c r="A54" s="150"/>
      <c r="B54" s="12" t="str">
        <f t="shared" si="14"/>
        <v>ΘΕΣΣΑΛΟΝΙΚΗ</v>
      </c>
      <c r="C54" s="72">
        <v>4</v>
      </c>
      <c r="D54" s="73">
        <v>4</v>
      </c>
      <c r="E54" s="72">
        <v>1</v>
      </c>
      <c r="F54" s="72">
        <v>1</v>
      </c>
      <c r="G54" s="73">
        <v>0</v>
      </c>
      <c r="H54" s="72">
        <v>1</v>
      </c>
    </row>
    <row r="55" spans="1:8" ht="15" thickBot="1" x14ac:dyDescent="0.4">
      <c r="A55" s="151"/>
      <c r="B55" s="38" t="s">
        <v>0</v>
      </c>
      <c r="C55" s="42">
        <f t="shared" ref="C55:H55" si="15">SUM(C52:C54)</f>
        <v>6</v>
      </c>
      <c r="D55" s="42">
        <f t="shared" si="15"/>
        <v>7</v>
      </c>
      <c r="E55" s="42">
        <f t="shared" si="15"/>
        <v>1</v>
      </c>
      <c r="F55" s="42">
        <f t="shared" si="15"/>
        <v>4</v>
      </c>
      <c r="G55" s="17">
        <f t="shared" si="15"/>
        <v>4</v>
      </c>
      <c r="H55" s="42">
        <f t="shared" si="15"/>
        <v>1</v>
      </c>
    </row>
    <row r="56" spans="1:8" x14ac:dyDescent="0.35">
      <c r="A56" s="118" t="s">
        <v>66</v>
      </c>
      <c r="B56" s="27"/>
      <c r="C56" s="89" t="s">
        <v>12</v>
      </c>
      <c r="D56" s="91" t="s">
        <v>13</v>
      </c>
      <c r="E56" s="90" t="s">
        <v>14</v>
      </c>
      <c r="F56" s="89" t="s">
        <v>12</v>
      </c>
      <c r="G56" s="91" t="s">
        <v>13</v>
      </c>
      <c r="H56" s="90" t="s">
        <v>14</v>
      </c>
    </row>
    <row r="57" spans="1:8" x14ac:dyDescent="0.35">
      <c r="A57" s="119"/>
      <c r="B57" s="12" t="s">
        <v>11</v>
      </c>
      <c r="C57" s="16">
        <v>2</v>
      </c>
      <c r="D57" s="36">
        <v>5</v>
      </c>
      <c r="E57" s="16">
        <v>1</v>
      </c>
      <c r="F57" s="16">
        <v>1</v>
      </c>
      <c r="G57" s="36">
        <v>5</v>
      </c>
      <c r="H57" s="16">
        <v>3</v>
      </c>
    </row>
    <row r="58" spans="1:8" x14ac:dyDescent="0.35">
      <c r="A58" s="119"/>
      <c r="B58" s="12" t="s">
        <v>6</v>
      </c>
      <c r="C58" s="16">
        <v>0</v>
      </c>
      <c r="D58" s="36">
        <v>0</v>
      </c>
      <c r="E58" s="16">
        <v>0</v>
      </c>
      <c r="F58" s="16">
        <v>0</v>
      </c>
      <c r="G58" s="36">
        <v>1</v>
      </c>
      <c r="H58" s="16"/>
    </row>
    <row r="59" spans="1:8" ht="15" thickBot="1" x14ac:dyDescent="0.4">
      <c r="A59" s="120"/>
      <c r="B59" s="38" t="s">
        <v>0</v>
      </c>
      <c r="C59" s="67">
        <f>SUM(C57:C58)</f>
        <v>2</v>
      </c>
      <c r="D59" s="17">
        <f t="shared" ref="D59" si="16">SUM(D57:D58)</f>
        <v>5</v>
      </c>
      <c r="E59" s="67">
        <f>SUM(E57:E58)</f>
        <v>1</v>
      </c>
      <c r="F59" s="67">
        <f>SUM(F57:F58)</f>
        <v>1</v>
      </c>
      <c r="G59" s="17">
        <f t="shared" ref="G59" si="17">SUM(G57:G58)</f>
        <v>6</v>
      </c>
      <c r="H59" s="67">
        <f>SUM(H57:H58)</f>
        <v>3</v>
      </c>
    </row>
    <row r="60" spans="1:8" x14ac:dyDescent="0.35">
      <c r="A60" s="145" t="s">
        <v>67</v>
      </c>
      <c r="B60" s="27"/>
      <c r="C60" s="89" t="s">
        <v>12</v>
      </c>
      <c r="D60" s="91" t="s">
        <v>13</v>
      </c>
      <c r="E60" s="90" t="s">
        <v>14</v>
      </c>
      <c r="F60" s="89" t="s">
        <v>12</v>
      </c>
      <c r="G60" s="91" t="s">
        <v>13</v>
      </c>
      <c r="H60" s="90" t="s">
        <v>14</v>
      </c>
    </row>
    <row r="61" spans="1:8" x14ac:dyDescent="0.35">
      <c r="A61" s="146"/>
      <c r="B61" s="12" t="str">
        <f>B52</f>
        <v>ΑΣΠΡΟΠΥΡΓΟΣ</v>
      </c>
      <c r="C61" s="74">
        <v>0</v>
      </c>
      <c r="D61" s="56">
        <v>1</v>
      </c>
      <c r="E61" s="74">
        <v>1</v>
      </c>
      <c r="F61" s="74">
        <v>0</v>
      </c>
      <c r="G61" s="56">
        <v>4</v>
      </c>
      <c r="H61" s="74">
        <v>2</v>
      </c>
    </row>
    <row r="62" spans="1:8" x14ac:dyDescent="0.35">
      <c r="A62" s="146"/>
      <c r="B62" s="12" t="str">
        <f>B53</f>
        <v>ΛΑΜΙΑ</v>
      </c>
      <c r="C62" s="74">
        <v>0</v>
      </c>
      <c r="D62" s="56">
        <v>0</v>
      </c>
      <c r="E62" s="74">
        <v>0</v>
      </c>
      <c r="F62" s="74">
        <v>0</v>
      </c>
      <c r="G62" s="56">
        <v>1</v>
      </c>
      <c r="H62" s="74">
        <v>0</v>
      </c>
    </row>
    <row r="63" spans="1:8" x14ac:dyDescent="0.35">
      <c r="A63" s="146"/>
      <c r="B63" s="12" t="str">
        <f>B54</f>
        <v>ΘΕΣΣΑΛΟΝΙΚΗ</v>
      </c>
      <c r="C63" s="16">
        <v>2</v>
      </c>
      <c r="D63" s="36">
        <v>1</v>
      </c>
      <c r="E63" s="16">
        <v>3</v>
      </c>
      <c r="F63" s="16">
        <v>1</v>
      </c>
      <c r="G63" s="36">
        <v>1</v>
      </c>
      <c r="H63" s="16">
        <v>1</v>
      </c>
    </row>
    <row r="64" spans="1:8" ht="15" thickBot="1" x14ac:dyDescent="0.4">
      <c r="A64" s="147"/>
      <c r="B64" s="38" t="s">
        <v>0</v>
      </c>
      <c r="C64" s="67">
        <f t="shared" ref="C64:H64" si="18">SUM(C61:C63)</f>
        <v>2</v>
      </c>
      <c r="D64" s="67">
        <f t="shared" si="18"/>
        <v>2</v>
      </c>
      <c r="E64" s="67">
        <f t="shared" si="18"/>
        <v>4</v>
      </c>
      <c r="F64" s="67">
        <f t="shared" si="18"/>
        <v>1</v>
      </c>
      <c r="G64" s="17">
        <f t="shared" si="18"/>
        <v>6</v>
      </c>
      <c r="H64" s="67">
        <f t="shared" si="18"/>
        <v>3</v>
      </c>
    </row>
    <row r="65" spans="1:9" x14ac:dyDescent="0.35">
      <c r="A65" s="163" t="s">
        <v>52</v>
      </c>
      <c r="B65" s="34" t="s">
        <v>68</v>
      </c>
      <c r="C65" s="115">
        <v>6</v>
      </c>
      <c r="D65" s="116"/>
      <c r="E65" s="117"/>
      <c r="F65" s="115">
        <v>8</v>
      </c>
      <c r="G65" s="116"/>
      <c r="H65" s="117"/>
    </row>
    <row r="66" spans="1:9" x14ac:dyDescent="0.35">
      <c r="A66" s="164"/>
      <c r="B66" s="12" t="s">
        <v>46</v>
      </c>
      <c r="C66" s="169">
        <v>2</v>
      </c>
      <c r="D66" s="170"/>
      <c r="E66" s="171"/>
      <c r="F66" s="169">
        <v>2</v>
      </c>
      <c r="G66" s="170"/>
      <c r="H66" s="171"/>
    </row>
    <row r="67" spans="1:9" ht="15" thickBot="1" x14ac:dyDescent="0.4">
      <c r="A67" s="165"/>
      <c r="B67" s="38" t="s">
        <v>0</v>
      </c>
      <c r="C67" s="153">
        <f>SUM(C65:E66)</f>
        <v>8</v>
      </c>
      <c r="D67" s="154"/>
      <c r="E67" s="155"/>
      <c r="F67" s="153">
        <f>SUM(F65:H66)</f>
        <v>10</v>
      </c>
      <c r="G67" s="154"/>
      <c r="H67" s="155"/>
    </row>
    <row r="68" spans="1:9" ht="29.5" customHeight="1" x14ac:dyDescent="0.35">
      <c r="A68" s="137" t="s">
        <v>75</v>
      </c>
      <c r="B68" s="137"/>
      <c r="C68" s="137"/>
      <c r="D68" s="137"/>
      <c r="E68" s="137"/>
      <c r="F68" s="137"/>
      <c r="G68" s="137"/>
      <c r="H68" s="137"/>
    </row>
    <row r="69" spans="1:9" ht="21" customHeight="1" thickBot="1" x14ac:dyDescent="0.4">
      <c r="B69" s="9"/>
      <c r="C69" s="159">
        <v>2022</v>
      </c>
      <c r="D69" s="160"/>
      <c r="E69" s="161"/>
      <c r="F69" s="162">
        <v>2023</v>
      </c>
      <c r="G69" s="162"/>
      <c r="H69" s="162"/>
    </row>
    <row r="70" spans="1:9" x14ac:dyDescent="0.35">
      <c r="A70" s="118" t="s">
        <v>53</v>
      </c>
      <c r="B70" s="27"/>
      <c r="C70" s="89" t="s">
        <v>11</v>
      </c>
      <c r="D70" s="90" t="s">
        <v>6</v>
      </c>
      <c r="E70" s="90" t="s">
        <v>0</v>
      </c>
      <c r="F70" s="89" t="s">
        <v>11</v>
      </c>
      <c r="G70" s="90" t="s">
        <v>6</v>
      </c>
      <c r="H70" s="90" t="s">
        <v>0</v>
      </c>
    </row>
    <row r="71" spans="1:9" x14ac:dyDescent="0.35">
      <c r="A71" s="119"/>
      <c r="B71" s="11" t="s">
        <v>15</v>
      </c>
      <c r="C71" s="14">
        <v>139</v>
      </c>
      <c r="D71" s="19">
        <v>26</v>
      </c>
      <c r="E71" s="44">
        <f>SUM(C71:D71)</f>
        <v>165</v>
      </c>
      <c r="F71" s="14">
        <v>136</v>
      </c>
      <c r="G71" s="19">
        <v>28</v>
      </c>
      <c r="H71" s="44">
        <f>SUM(F71:G71)</f>
        <v>164</v>
      </c>
    </row>
    <row r="72" spans="1:9" x14ac:dyDescent="0.35">
      <c r="A72" s="119"/>
      <c r="B72" s="11" t="s">
        <v>16</v>
      </c>
      <c r="C72" s="75">
        <v>0</v>
      </c>
      <c r="D72" s="75">
        <v>0</v>
      </c>
      <c r="E72" s="44">
        <f t="shared" ref="E72:E73" si="19">SUM(C72:D72)</f>
        <v>0</v>
      </c>
      <c r="F72" s="75">
        <v>0</v>
      </c>
      <c r="G72" s="75">
        <v>0</v>
      </c>
      <c r="H72" s="44">
        <f t="shared" ref="H72:H73" si="20">SUM(F72:G72)</f>
        <v>0</v>
      </c>
    </row>
    <row r="73" spans="1:9" x14ac:dyDescent="0.35">
      <c r="A73" s="119"/>
      <c r="B73" s="11" t="s">
        <v>17</v>
      </c>
      <c r="C73" s="14">
        <v>139</v>
      </c>
      <c r="D73" s="19">
        <v>26</v>
      </c>
      <c r="E73" s="44">
        <f t="shared" si="19"/>
        <v>165</v>
      </c>
      <c r="F73" s="14">
        <v>136</v>
      </c>
      <c r="G73" s="19">
        <v>28</v>
      </c>
      <c r="H73" s="44">
        <f t="shared" si="20"/>
        <v>164</v>
      </c>
    </row>
    <row r="74" spans="1:9" ht="15" thickBot="1" x14ac:dyDescent="0.4">
      <c r="A74" s="120"/>
      <c r="B74" s="45" t="s">
        <v>18</v>
      </c>
      <c r="C74" s="75">
        <v>0</v>
      </c>
      <c r="D74" s="75">
        <v>0</v>
      </c>
      <c r="E74" s="46">
        <f>SUM(C74:D74)</f>
        <v>0</v>
      </c>
      <c r="F74" s="75">
        <v>0</v>
      </c>
      <c r="G74" s="75">
        <v>0</v>
      </c>
      <c r="H74" s="46">
        <f>SUM(F74:G74)</f>
        <v>0</v>
      </c>
    </row>
    <row r="75" spans="1:9" ht="29" x14ac:dyDescent="0.35">
      <c r="A75" s="121" t="s">
        <v>56</v>
      </c>
      <c r="B75" s="54" t="s">
        <v>89</v>
      </c>
      <c r="C75" s="108">
        <v>27251</v>
      </c>
      <c r="D75" s="109"/>
      <c r="E75" s="110"/>
      <c r="F75" s="109">
        <v>30396</v>
      </c>
      <c r="G75" s="109"/>
      <c r="H75" s="110"/>
    </row>
    <row r="76" spans="1:9" ht="29.5" thickBot="1" x14ac:dyDescent="0.4">
      <c r="A76" s="122"/>
      <c r="B76" s="55" t="s">
        <v>57</v>
      </c>
      <c r="C76" s="158">
        <v>24534</v>
      </c>
      <c r="D76" s="156"/>
      <c r="E76" s="157"/>
      <c r="F76" s="156">
        <v>26469</v>
      </c>
      <c r="G76" s="156"/>
      <c r="H76" s="157"/>
      <c r="I76" s="9">
        <f>F75/F76-1</f>
        <v>0.1483622350674374</v>
      </c>
    </row>
    <row r="77" spans="1:9" ht="28.9" customHeight="1" x14ac:dyDescent="0.35">
      <c r="A77" s="137" t="s">
        <v>76</v>
      </c>
      <c r="B77" s="137"/>
      <c r="C77" s="137"/>
      <c r="D77" s="137"/>
      <c r="E77" s="137"/>
      <c r="F77" s="137"/>
      <c r="G77" s="137"/>
      <c r="H77" s="137"/>
    </row>
    <row r="78" spans="1:9" ht="22.9" customHeight="1" thickBot="1" x14ac:dyDescent="0.4">
      <c r="B78" s="9"/>
      <c r="C78" s="159">
        <v>2022</v>
      </c>
      <c r="D78" s="160"/>
      <c r="E78" s="161"/>
      <c r="F78" s="159">
        <v>2023</v>
      </c>
      <c r="G78" s="160"/>
      <c r="H78" s="161"/>
    </row>
    <row r="79" spans="1:9" ht="19.899999999999999" customHeight="1" x14ac:dyDescent="0.35">
      <c r="A79" s="145" t="s">
        <v>69</v>
      </c>
      <c r="B79" s="27"/>
      <c r="C79" s="89" t="s">
        <v>11</v>
      </c>
      <c r="D79" s="91" t="s">
        <v>23</v>
      </c>
      <c r="E79" s="90" t="s">
        <v>0</v>
      </c>
      <c r="F79" s="89" t="s">
        <v>11</v>
      </c>
      <c r="G79" s="91" t="s">
        <v>23</v>
      </c>
      <c r="H79" s="90" t="s">
        <v>0</v>
      </c>
    </row>
    <row r="80" spans="1:9" ht="29" x14ac:dyDescent="0.35">
      <c r="A80" s="146"/>
      <c r="B80" s="47" t="s">
        <v>55</v>
      </c>
      <c r="C80" s="76">
        <v>6</v>
      </c>
      <c r="D80" s="76">
        <v>2</v>
      </c>
      <c r="E80" s="57">
        <f>SUM(C80:D80)</f>
        <v>8</v>
      </c>
      <c r="F80" s="76">
        <v>3</v>
      </c>
      <c r="G80" s="76">
        <v>2</v>
      </c>
      <c r="H80" s="57">
        <f>SUM(F80:G80)</f>
        <v>5</v>
      </c>
    </row>
    <row r="81" spans="1:8" x14ac:dyDescent="0.35">
      <c r="A81" s="146"/>
      <c r="B81" s="15" t="str">
        <f>B34</f>
        <v>Ανώτερα στελέχη</v>
      </c>
      <c r="C81" s="76">
        <v>9</v>
      </c>
      <c r="D81" s="76">
        <v>1</v>
      </c>
      <c r="E81" s="57">
        <f t="shared" ref="E81:E86" si="21">SUM(C81:D81)</f>
        <v>10</v>
      </c>
      <c r="F81" s="76">
        <v>1</v>
      </c>
      <c r="G81" s="76">
        <v>1</v>
      </c>
      <c r="H81" s="57">
        <f t="shared" ref="H81:H86" si="22">SUM(F81:G81)</f>
        <v>2</v>
      </c>
    </row>
    <row r="82" spans="1:8" x14ac:dyDescent="0.35">
      <c r="A82" s="146"/>
      <c r="B82" s="15" t="str">
        <f t="shared" ref="B82:B86" si="23">B35</f>
        <v xml:space="preserve">Διοικητικοί υπάλληλοι </v>
      </c>
      <c r="C82" s="76">
        <v>75</v>
      </c>
      <c r="D82" s="76">
        <v>22</v>
      </c>
      <c r="E82" s="57">
        <f t="shared" si="21"/>
        <v>97</v>
      </c>
      <c r="F82" s="76">
        <v>20</v>
      </c>
      <c r="G82" s="76">
        <v>15</v>
      </c>
      <c r="H82" s="57">
        <f t="shared" si="22"/>
        <v>35</v>
      </c>
    </row>
    <row r="83" spans="1:8" x14ac:dyDescent="0.35">
      <c r="A83" s="146"/>
      <c r="B83" s="15" t="str">
        <f t="shared" si="23"/>
        <v>Εργατοτεχνικό Προσωπικό</v>
      </c>
      <c r="C83" s="76">
        <v>44</v>
      </c>
      <c r="D83" s="76">
        <v>0</v>
      </c>
      <c r="E83" s="57">
        <f t="shared" si="21"/>
        <v>44</v>
      </c>
      <c r="F83" s="76">
        <v>105</v>
      </c>
      <c r="G83" s="76">
        <v>0</v>
      </c>
      <c r="H83" s="57">
        <f t="shared" si="22"/>
        <v>105</v>
      </c>
    </row>
    <row r="84" spans="1:8" x14ac:dyDescent="0.35">
      <c r="A84" s="146"/>
      <c r="B84" s="15">
        <f t="shared" si="23"/>
        <v>0</v>
      </c>
      <c r="C84" s="76"/>
      <c r="D84" s="76"/>
      <c r="E84" s="57">
        <f t="shared" si="21"/>
        <v>0</v>
      </c>
      <c r="F84" s="76"/>
      <c r="G84" s="76"/>
      <c r="H84" s="57">
        <f t="shared" si="22"/>
        <v>0</v>
      </c>
    </row>
    <row r="85" spans="1:8" x14ac:dyDescent="0.35">
      <c r="A85" s="146"/>
      <c r="B85" s="15">
        <f t="shared" si="23"/>
        <v>0</v>
      </c>
      <c r="C85" s="76"/>
      <c r="D85" s="76"/>
      <c r="E85" s="57">
        <f t="shared" si="21"/>
        <v>0</v>
      </c>
      <c r="F85" s="76"/>
      <c r="G85" s="76"/>
      <c r="H85" s="57">
        <f t="shared" si="22"/>
        <v>0</v>
      </c>
    </row>
    <row r="86" spans="1:8" ht="15" thickBot="1" x14ac:dyDescent="0.4">
      <c r="A86" s="147"/>
      <c r="B86" s="43">
        <f t="shared" si="23"/>
        <v>0</v>
      </c>
      <c r="C86" s="77"/>
      <c r="D86" s="77"/>
      <c r="E86" s="52">
        <f t="shared" si="21"/>
        <v>0</v>
      </c>
      <c r="F86" s="77"/>
      <c r="G86" s="77"/>
      <c r="H86" s="52">
        <f t="shared" si="22"/>
        <v>0</v>
      </c>
    </row>
    <row r="87" spans="1:8" ht="14.5" customHeight="1" x14ac:dyDescent="0.35">
      <c r="A87" s="121" t="s">
        <v>70</v>
      </c>
      <c r="B87" s="24"/>
      <c r="C87" s="91" t="s">
        <v>11</v>
      </c>
      <c r="D87" s="90" t="s">
        <v>6</v>
      </c>
      <c r="E87" s="91" t="s">
        <v>0</v>
      </c>
      <c r="F87" s="91" t="s">
        <v>11</v>
      </c>
      <c r="G87" s="90" t="s">
        <v>6</v>
      </c>
      <c r="H87" s="91" t="s">
        <v>0</v>
      </c>
    </row>
    <row r="88" spans="1:8" ht="29" x14ac:dyDescent="0.35">
      <c r="A88" s="185"/>
      <c r="B88" s="47" t="s">
        <v>55</v>
      </c>
      <c r="C88" s="23">
        <v>25</v>
      </c>
      <c r="D88" s="23">
        <v>18</v>
      </c>
      <c r="E88" s="8">
        <f>SUM(C88:D88)</f>
        <v>43</v>
      </c>
      <c r="F88" s="23">
        <v>15</v>
      </c>
      <c r="G88" s="23">
        <v>8</v>
      </c>
      <c r="H88" s="8">
        <f>SUM(F88:G88)</f>
        <v>23</v>
      </c>
    </row>
    <row r="89" spans="1:8" x14ac:dyDescent="0.35">
      <c r="A89" s="185"/>
      <c r="B89" s="15" t="str">
        <f t="shared" ref="B89:B94" si="24">B81</f>
        <v>Ανώτερα στελέχη</v>
      </c>
      <c r="C89" s="23">
        <v>94</v>
      </c>
      <c r="D89" s="23">
        <v>30</v>
      </c>
      <c r="E89" s="8">
        <f>SUM(C89:D89)</f>
        <v>124</v>
      </c>
      <c r="F89" s="23">
        <v>30</v>
      </c>
      <c r="G89" s="23">
        <v>10</v>
      </c>
      <c r="H89" s="8">
        <f>SUM(F89:G89)</f>
        <v>40</v>
      </c>
    </row>
    <row r="90" spans="1:8" x14ac:dyDescent="0.35">
      <c r="A90" s="185"/>
      <c r="B90" s="15" t="str">
        <f t="shared" si="24"/>
        <v xml:space="preserve">Διοικητικοί υπάλληλοι </v>
      </c>
      <c r="C90" s="23">
        <f>1445-1241</f>
        <v>204</v>
      </c>
      <c r="D90" s="23">
        <v>220</v>
      </c>
      <c r="E90" s="8">
        <f t="shared" ref="E90:E93" si="25">SUM(C90:D90)</f>
        <v>424</v>
      </c>
      <c r="F90" s="23">
        <v>179</v>
      </c>
      <c r="G90" s="23">
        <v>306</v>
      </c>
      <c r="H90" s="8">
        <f t="shared" ref="H90:H93" si="26">SUM(F90:G90)</f>
        <v>485</v>
      </c>
    </row>
    <row r="91" spans="1:8" x14ac:dyDescent="0.35">
      <c r="A91" s="185"/>
      <c r="B91" s="15" t="str">
        <f t="shared" si="24"/>
        <v>Εργατοτεχνικό Προσωπικό</v>
      </c>
      <c r="C91" s="23">
        <v>897</v>
      </c>
      <c r="D91" s="23">
        <v>0</v>
      </c>
      <c r="E91" s="8">
        <f t="shared" si="25"/>
        <v>897</v>
      </c>
      <c r="F91" s="23">
        <v>1200</v>
      </c>
      <c r="G91" s="23">
        <v>0</v>
      </c>
      <c r="H91" s="8">
        <f t="shared" si="26"/>
        <v>1200</v>
      </c>
    </row>
    <row r="92" spans="1:8" x14ac:dyDescent="0.35">
      <c r="A92" s="185"/>
      <c r="B92" s="15">
        <f t="shared" si="24"/>
        <v>0</v>
      </c>
      <c r="C92" s="23"/>
      <c r="D92" s="23"/>
      <c r="E92" s="8">
        <f t="shared" si="25"/>
        <v>0</v>
      </c>
      <c r="F92" s="23"/>
      <c r="G92" s="23"/>
      <c r="H92" s="8">
        <f t="shared" si="26"/>
        <v>0</v>
      </c>
    </row>
    <row r="93" spans="1:8" x14ac:dyDescent="0.35">
      <c r="A93" s="185"/>
      <c r="B93" s="15">
        <f t="shared" si="24"/>
        <v>0</v>
      </c>
      <c r="C93" s="23"/>
      <c r="D93" s="23"/>
      <c r="E93" s="8">
        <f t="shared" si="25"/>
        <v>0</v>
      </c>
      <c r="F93" s="23"/>
      <c r="G93" s="23"/>
      <c r="H93" s="8">
        <f t="shared" si="26"/>
        <v>0</v>
      </c>
    </row>
    <row r="94" spans="1:8" x14ac:dyDescent="0.35">
      <c r="A94" s="185"/>
      <c r="B94" s="15">
        <f t="shared" si="24"/>
        <v>0</v>
      </c>
      <c r="C94" s="23"/>
      <c r="D94" s="23"/>
      <c r="E94" s="8">
        <f>SUM(C94:D94)</f>
        <v>0</v>
      </c>
      <c r="F94" s="23"/>
      <c r="G94" s="23"/>
      <c r="H94" s="8">
        <f>SUM(F94:G94)</f>
        <v>0</v>
      </c>
    </row>
    <row r="95" spans="1:8" ht="15" customHeight="1" thickBot="1" x14ac:dyDescent="0.4">
      <c r="A95" s="122"/>
      <c r="B95" s="38" t="s">
        <v>0</v>
      </c>
      <c r="C95" s="51">
        <f t="shared" ref="C95" si="27">SUM(C89:C94)</f>
        <v>1195</v>
      </c>
      <c r="D95" s="51">
        <f t="shared" ref="D95" si="28">SUM(D89:D94)</f>
        <v>250</v>
      </c>
      <c r="E95" s="51">
        <f t="shared" ref="E95:G95" si="29">SUM(E89:E94)</f>
        <v>1445</v>
      </c>
      <c r="F95" s="51">
        <f t="shared" si="29"/>
        <v>1409</v>
      </c>
      <c r="G95" s="51">
        <f t="shared" si="29"/>
        <v>316</v>
      </c>
      <c r="H95" s="51">
        <f t="shared" ref="H95" si="30">SUM(H89:H94)</f>
        <v>1725</v>
      </c>
    </row>
    <row r="96" spans="1:8" ht="15" thickBot="1" x14ac:dyDescent="0.4">
      <c r="A96" s="35"/>
      <c r="B96" s="27"/>
      <c r="C96" s="91" t="s">
        <v>11</v>
      </c>
      <c r="D96" s="90" t="s">
        <v>6</v>
      </c>
      <c r="E96" s="92" t="s">
        <v>0</v>
      </c>
      <c r="F96" s="91" t="s">
        <v>11</v>
      </c>
      <c r="G96" s="90" t="s">
        <v>6</v>
      </c>
      <c r="H96" s="92" t="s">
        <v>0</v>
      </c>
    </row>
    <row r="97" spans="1:8" ht="29" x14ac:dyDescent="0.35">
      <c r="A97" s="121" t="s">
        <v>71</v>
      </c>
      <c r="B97" s="80" t="s">
        <v>55</v>
      </c>
      <c r="C97" s="100">
        <f t="shared" ref="C97:H103" si="31">C88/C33</f>
        <v>3.125</v>
      </c>
      <c r="D97" s="100">
        <f t="shared" si="31"/>
        <v>9</v>
      </c>
      <c r="E97" s="100">
        <f t="shared" si="31"/>
        <v>4.3</v>
      </c>
      <c r="F97" s="100">
        <f t="shared" si="31"/>
        <v>1.875</v>
      </c>
      <c r="G97" s="100">
        <f t="shared" si="31"/>
        <v>4</v>
      </c>
      <c r="H97" s="100">
        <f t="shared" si="31"/>
        <v>2.2999999999999998</v>
      </c>
    </row>
    <row r="98" spans="1:8" x14ac:dyDescent="0.35">
      <c r="A98" s="185"/>
      <c r="B98" s="15" t="str">
        <f t="shared" ref="B98:B103" si="32">B89</f>
        <v>Ανώτερα στελέχη</v>
      </c>
      <c r="C98" s="100">
        <f t="shared" si="31"/>
        <v>9.4</v>
      </c>
      <c r="D98" s="100">
        <f t="shared" si="31"/>
        <v>30</v>
      </c>
      <c r="E98" s="100">
        <f t="shared" si="31"/>
        <v>11.272727272727273</v>
      </c>
      <c r="F98" s="100">
        <f t="shared" si="31"/>
        <v>3.3333333333333335</v>
      </c>
      <c r="G98" s="100">
        <f t="shared" si="31"/>
        <v>5</v>
      </c>
      <c r="H98" s="100">
        <f t="shared" si="31"/>
        <v>3.6363636363636362</v>
      </c>
    </row>
    <row r="99" spans="1:8" x14ac:dyDescent="0.35">
      <c r="A99" s="185"/>
      <c r="B99" s="15" t="str">
        <f t="shared" si="32"/>
        <v xml:space="preserve">Διοικητικοί υπάλληλοι </v>
      </c>
      <c r="C99" s="100">
        <f t="shared" si="31"/>
        <v>4.975609756097561</v>
      </c>
      <c r="D99" s="100">
        <f t="shared" si="31"/>
        <v>8.8000000000000007</v>
      </c>
      <c r="E99" s="100">
        <f t="shared" si="31"/>
        <v>6.4242424242424239</v>
      </c>
      <c r="F99" s="100">
        <f t="shared" si="31"/>
        <v>4.3658536585365857</v>
      </c>
      <c r="G99" s="100">
        <f t="shared" si="31"/>
        <v>11.76923076923077</v>
      </c>
      <c r="H99" s="100">
        <f t="shared" si="31"/>
        <v>7.2388059701492535</v>
      </c>
    </row>
    <row r="100" spans="1:8" x14ac:dyDescent="0.35">
      <c r="A100" s="185"/>
      <c r="B100" s="15" t="str">
        <f t="shared" si="32"/>
        <v>Εργατοτεχνικό Προσωπικό</v>
      </c>
      <c r="C100" s="100">
        <f t="shared" si="31"/>
        <v>10.193181818181818</v>
      </c>
      <c r="D100" s="100" t="e">
        <f t="shared" si="31"/>
        <v>#DIV/0!</v>
      </c>
      <c r="E100" s="100">
        <f t="shared" si="31"/>
        <v>10.193181818181818</v>
      </c>
      <c r="F100" s="100">
        <f t="shared" si="31"/>
        <v>13.953488372093023</v>
      </c>
      <c r="G100" s="100" t="e">
        <f t="shared" si="31"/>
        <v>#DIV/0!</v>
      </c>
      <c r="H100" s="100">
        <f t="shared" si="31"/>
        <v>13.953488372093023</v>
      </c>
    </row>
    <row r="101" spans="1:8" x14ac:dyDescent="0.35">
      <c r="A101" s="185"/>
      <c r="B101" s="15">
        <f t="shared" si="32"/>
        <v>0</v>
      </c>
      <c r="C101" s="78" t="e">
        <f t="shared" si="31"/>
        <v>#DIV/0!</v>
      </c>
      <c r="D101" s="78" t="e">
        <f t="shared" si="31"/>
        <v>#DIV/0!</v>
      </c>
      <c r="E101" s="78" t="e">
        <f t="shared" si="31"/>
        <v>#DIV/0!</v>
      </c>
      <c r="F101" s="78" t="e">
        <f t="shared" si="31"/>
        <v>#DIV/0!</v>
      </c>
      <c r="G101" s="78" t="e">
        <f t="shared" si="31"/>
        <v>#DIV/0!</v>
      </c>
      <c r="H101" s="78" t="e">
        <f t="shared" si="31"/>
        <v>#DIV/0!</v>
      </c>
    </row>
    <row r="102" spans="1:8" s="10" customFormat="1" x14ac:dyDescent="0.35">
      <c r="A102" s="185"/>
      <c r="B102" s="15">
        <f t="shared" si="32"/>
        <v>0</v>
      </c>
      <c r="C102" s="78" t="e">
        <f t="shared" si="31"/>
        <v>#DIV/0!</v>
      </c>
      <c r="D102" s="78" t="e">
        <f t="shared" si="31"/>
        <v>#DIV/0!</v>
      </c>
      <c r="E102" s="78" t="e">
        <f t="shared" si="31"/>
        <v>#DIV/0!</v>
      </c>
      <c r="F102" s="78" t="e">
        <f t="shared" si="31"/>
        <v>#DIV/0!</v>
      </c>
      <c r="G102" s="78" t="e">
        <f t="shared" si="31"/>
        <v>#DIV/0!</v>
      </c>
      <c r="H102" s="78" t="e">
        <f t="shared" si="31"/>
        <v>#DIV/0!</v>
      </c>
    </row>
    <row r="103" spans="1:8" ht="15" thickBot="1" x14ac:dyDescent="0.4">
      <c r="A103" s="122"/>
      <c r="B103" s="43">
        <f t="shared" si="32"/>
        <v>0</v>
      </c>
      <c r="C103" s="79" t="e">
        <f t="shared" si="31"/>
        <v>#DIV/0!</v>
      </c>
      <c r="D103" s="79" t="e">
        <f t="shared" si="31"/>
        <v>#DIV/0!</v>
      </c>
      <c r="E103" s="79" t="e">
        <f t="shared" si="31"/>
        <v>#DIV/0!</v>
      </c>
      <c r="F103" s="79" t="e">
        <f t="shared" si="31"/>
        <v>#DIV/0!</v>
      </c>
      <c r="G103" s="79" t="e">
        <f t="shared" si="31"/>
        <v>#DIV/0!</v>
      </c>
      <c r="H103" s="79" t="e">
        <f t="shared" si="31"/>
        <v>#DIV/0!</v>
      </c>
    </row>
    <row r="104" spans="1:8" ht="43.5" x14ac:dyDescent="0.35">
      <c r="A104" s="121" t="s">
        <v>72</v>
      </c>
      <c r="B104" s="48" t="s">
        <v>39</v>
      </c>
      <c r="C104" s="93" t="s">
        <v>20</v>
      </c>
      <c r="D104" s="94" t="s">
        <v>21</v>
      </c>
      <c r="E104" s="95" t="s">
        <v>22</v>
      </c>
      <c r="F104" s="93" t="s">
        <v>20</v>
      </c>
      <c r="G104" s="94" t="s">
        <v>21</v>
      </c>
      <c r="H104" s="95" t="s">
        <v>22</v>
      </c>
    </row>
    <row r="105" spans="1:8" x14ac:dyDescent="0.35">
      <c r="A105" s="185"/>
      <c r="B105" s="11" t="s">
        <v>29</v>
      </c>
      <c r="C105" s="81">
        <v>2</v>
      </c>
      <c r="D105" s="81">
        <v>15</v>
      </c>
      <c r="E105" s="99">
        <f>D105/D$113</f>
        <v>1.0380622837370242E-2</v>
      </c>
      <c r="F105" s="81">
        <v>2</v>
      </c>
      <c r="G105" s="81">
        <v>25</v>
      </c>
      <c r="H105" s="99">
        <f>G105/G$113</f>
        <v>1.4488554042306577E-2</v>
      </c>
    </row>
    <row r="106" spans="1:8" x14ac:dyDescent="0.35">
      <c r="A106" s="185"/>
      <c r="B106" s="11" t="s">
        <v>34</v>
      </c>
      <c r="C106" s="76">
        <v>18</v>
      </c>
      <c r="D106" s="76">
        <v>480</v>
      </c>
      <c r="E106" s="99">
        <f t="shared" ref="E106:E113" si="33">D106/D$113</f>
        <v>0.33217993079584773</v>
      </c>
      <c r="F106" s="76">
        <v>23</v>
      </c>
      <c r="G106" s="76">
        <v>627</v>
      </c>
      <c r="H106" s="99">
        <f t="shared" ref="H106:H113" si="34">G106/G$113</f>
        <v>0.36337293538104898</v>
      </c>
    </row>
    <row r="107" spans="1:8" x14ac:dyDescent="0.35">
      <c r="A107" s="185"/>
      <c r="B107" s="11" t="s">
        <v>35</v>
      </c>
      <c r="C107" s="76">
        <v>0</v>
      </c>
      <c r="D107" s="76">
        <v>0</v>
      </c>
      <c r="E107" s="99">
        <f t="shared" si="33"/>
        <v>0</v>
      </c>
      <c r="F107" s="76">
        <v>3</v>
      </c>
      <c r="G107" s="76">
        <v>203</v>
      </c>
      <c r="H107" s="99">
        <f t="shared" si="34"/>
        <v>0.11764705882352941</v>
      </c>
    </row>
    <row r="108" spans="1:8" x14ac:dyDescent="0.35">
      <c r="A108" s="185"/>
      <c r="B108" s="11" t="s">
        <v>87</v>
      </c>
      <c r="C108" s="76">
        <v>1</v>
      </c>
      <c r="D108" s="76">
        <v>20</v>
      </c>
      <c r="E108" s="99">
        <f t="shared" si="33"/>
        <v>1.384083044982699E-2</v>
      </c>
      <c r="F108" s="76">
        <v>8</v>
      </c>
      <c r="G108" s="76">
        <v>35</v>
      </c>
      <c r="H108" s="99">
        <f t="shared" si="34"/>
        <v>2.0283975659229209E-2</v>
      </c>
    </row>
    <row r="109" spans="1:8" x14ac:dyDescent="0.35">
      <c r="A109" s="185"/>
      <c r="B109" s="59" t="s">
        <v>84</v>
      </c>
      <c r="C109" s="76">
        <v>6</v>
      </c>
      <c r="D109" s="76">
        <v>17</v>
      </c>
      <c r="E109" s="99">
        <f t="shared" si="33"/>
        <v>1.1764705882352941E-2</v>
      </c>
      <c r="F109" s="76">
        <v>4</v>
      </c>
      <c r="G109" s="76">
        <v>60</v>
      </c>
      <c r="H109" s="99">
        <f t="shared" si="34"/>
        <v>3.4772529701535784E-2</v>
      </c>
    </row>
    <row r="110" spans="1:8" x14ac:dyDescent="0.35">
      <c r="A110" s="185"/>
      <c r="B110" s="59" t="s">
        <v>85</v>
      </c>
      <c r="C110" s="76">
        <v>15</v>
      </c>
      <c r="D110" s="76">
        <v>184</v>
      </c>
      <c r="E110" s="99">
        <f t="shared" si="33"/>
        <v>0.12733564013840831</v>
      </c>
      <c r="F110" s="76">
        <v>4</v>
      </c>
      <c r="G110" s="76">
        <v>239</v>
      </c>
      <c r="H110" s="99">
        <f t="shared" si="34"/>
        <v>0.13851057664445088</v>
      </c>
    </row>
    <row r="111" spans="1:8" x14ac:dyDescent="0.35">
      <c r="A111" s="185"/>
      <c r="B111" s="59" t="s">
        <v>86</v>
      </c>
      <c r="C111" s="76">
        <v>6</v>
      </c>
      <c r="D111" s="76">
        <v>54</v>
      </c>
      <c r="E111" s="99">
        <f t="shared" si="33"/>
        <v>3.7370242214532869E-2</v>
      </c>
      <c r="F111" s="76">
        <v>9</v>
      </c>
      <c r="G111" s="76">
        <v>64</v>
      </c>
      <c r="H111" s="99">
        <f t="shared" si="34"/>
        <v>3.7090698348304842E-2</v>
      </c>
    </row>
    <row r="112" spans="1:8" x14ac:dyDescent="0.35">
      <c r="A112" s="185"/>
      <c r="B112" s="98" t="s">
        <v>88</v>
      </c>
      <c r="C112" s="76">
        <v>14</v>
      </c>
      <c r="D112" s="76">
        <v>675</v>
      </c>
      <c r="E112" s="99">
        <f t="shared" si="33"/>
        <v>0.4671280276816609</v>
      </c>
      <c r="F112" s="76">
        <v>8</v>
      </c>
      <c r="G112" s="76">
        <v>472.5</v>
      </c>
      <c r="H112" s="99">
        <f t="shared" si="34"/>
        <v>0.2738336713995943</v>
      </c>
    </row>
    <row r="113" spans="1:8" ht="15" thickBot="1" x14ac:dyDescent="0.4">
      <c r="A113" s="122"/>
      <c r="B113" s="83" t="s">
        <v>19</v>
      </c>
      <c r="C113" s="82">
        <f>SUM(C105:C112)</f>
        <v>62</v>
      </c>
      <c r="D113" s="82">
        <f>SUM(D105:D112)</f>
        <v>1445</v>
      </c>
      <c r="E113" s="99">
        <f t="shared" si="33"/>
        <v>1</v>
      </c>
      <c r="F113" s="82">
        <f>SUM(F105:F112)</f>
        <v>61</v>
      </c>
      <c r="G113" s="82">
        <f>SUM(G105:G112)</f>
        <v>1725.5</v>
      </c>
      <c r="H113" s="99">
        <f t="shared" si="34"/>
        <v>1</v>
      </c>
    </row>
    <row r="114" spans="1:8" s="10" customFormat="1" ht="19.899999999999999" customHeight="1" x14ac:dyDescent="0.35">
      <c r="A114" s="145" t="s">
        <v>58</v>
      </c>
      <c r="B114" s="27"/>
      <c r="C114" s="186">
        <v>2022</v>
      </c>
      <c r="D114" s="187"/>
      <c r="E114" s="188"/>
      <c r="F114" s="186">
        <v>2023</v>
      </c>
      <c r="G114" s="187"/>
      <c r="H114" s="188"/>
    </row>
    <row r="115" spans="1:8" ht="15" thickBot="1" x14ac:dyDescent="0.4">
      <c r="A115" s="147"/>
      <c r="B115" s="60" t="s">
        <v>40</v>
      </c>
      <c r="C115" s="191">
        <f>10488.11+3300+4200</f>
        <v>17988.11</v>
      </c>
      <c r="D115" s="189"/>
      <c r="E115" s="190"/>
      <c r="F115" s="189">
        <f>6285+9393.78+5100</f>
        <v>20778.78</v>
      </c>
      <c r="G115" s="189"/>
      <c r="H115" s="190"/>
    </row>
    <row r="116" spans="1:8" ht="28.9" customHeight="1" x14ac:dyDescent="0.35">
      <c r="A116" s="137" t="s">
        <v>77</v>
      </c>
      <c r="B116" s="137"/>
      <c r="C116" s="137"/>
      <c r="D116" s="137"/>
      <c r="E116" s="137"/>
      <c r="F116" s="137"/>
      <c r="G116" s="137"/>
      <c r="H116" s="137"/>
    </row>
    <row r="117" spans="1:8" ht="22.9" customHeight="1" thickBot="1" x14ac:dyDescent="0.4">
      <c r="B117" s="9"/>
      <c r="C117" s="159">
        <v>2022</v>
      </c>
      <c r="D117" s="160"/>
      <c r="E117" s="161"/>
      <c r="F117" s="162">
        <v>2023</v>
      </c>
      <c r="G117" s="162"/>
      <c r="H117" s="162"/>
    </row>
    <row r="118" spans="1:8" ht="29" x14ac:dyDescent="0.35">
      <c r="A118" s="121" t="s">
        <v>59</v>
      </c>
      <c r="B118" s="80" t="s">
        <v>55</v>
      </c>
      <c r="C118" s="89" t="s">
        <v>11</v>
      </c>
      <c r="D118" s="90" t="s">
        <v>6</v>
      </c>
      <c r="E118" s="89" t="s">
        <v>0</v>
      </c>
      <c r="F118" s="89" t="s">
        <v>11</v>
      </c>
      <c r="G118" s="90" t="s">
        <v>6</v>
      </c>
      <c r="H118" s="89" t="s">
        <v>0</v>
      </c>
    </row>
    <row r="119" spans="1:8" x14ac:dyDescent="0.35">
      <c r="A119" s="185"/>
      <c r="B119" s="15" t="str">
        <f t="shared" ref="B119:B124" si="35">B98</f>
        <v>Ανώτερα στελέχη</v>
      </c>
      <c r="C119" s="76">
        <v>0</v>
      </c>
      <c r="D119" s="76">
        <v>0</v>
      </c>
      <c r="E119" s="57">
        <f>SUM(C119:D119)</f>
        <v>0</v>
      </c>
      <c r="F119" s="76">
        <v>0</v>
      </c>
      <c r="G119" s="76">
        <v>0</v>
      </c>
      <c r="H119" s="57">
        <f>SUM(F119:G119)</f>
        <v>0</v>
      </c>
    </row>
    <row r="120" spans="1:8" x14ac:dyDescent="0.35">
      <c r="A120" s="185"/>
      <c r="B120" s="15" t="str">
        <f t="shared" si="35"/>
        <v xml:space="preserve">Διοικητικοί υπάλληλοι </v>
      </c>
      <c r="C120" s="76">
        <v>0</v>
      </c>
      <c r="D120" s="76">
        <v>0</v>
      </c>
      <c r="E120" s="57">
        <f>SUM(C120:D120)</f>
        <v>0</v>
      </c>
      <c r="F120" s="76">
        <v>0</v>
      </c>
      <c r="G120" s="76">
        <v>0</v>
      </c>
      <c r="H120" s="57">
        <f>SUM(F120:G120)</f>
        <v>0</v>
      </c>
    </row>
    <row r="121" spans="1:8" x14ac:dyDescent="0.35">
      <c r="A121" s="185"/>
      <c r="B121" s="15" t="str">
        <f t="shared" si="35"/>
        <v>Εργατοτεχνικό Προσωπικό</v>
      </c>
      <c r="C121" s="76">
        <v>0</v>
      </c>
      <c r="D121" s="76">
        <v>0</v>
      </c>
      <c r="E121" s="57">
        <f t="shared" ref="E121:E124" si="36">SUM(C121:D121)</f>
        <v>0</v>
      </c>
      <c r="F121" s="76">
        <v>0</v>
      </c>
      <c r="G121" s="76">
        <v>0</v>
      </c>
      <c r="H121" s="57">
        <f t="shared" ref="H121:H124" si="37">SUM(F121:G121)</f>
        <v>0</v>
      </c>
    </row>
    <row r="122" spans="1:8" x14ac:dyDescent="0.35">
      <c r="A122" s="185"/>
      <c r="B122" s="15">
        <f t="shared" si="35"/>
        <v>0</v>
      </c>
      <c r="C122" s="76"/>
      <c r="D122" s="76"/>
      <c r="E122" s="57">
        <f t="shared" si="36"/>
        <v>0</v>
      </c>
      <c r="F122" s="76"/>
      <c r="G122" s="76"/>
      <c r="H122" s="57">
        <f t="shared" si="37"/>
        <v>0</v>
      </c>
    </row>
    <row r="123" spans="1:8" x14ac:dyDescent="0.35">
      <c r="A123" s="185"/>
      <c r="B123" s="15">
        <f t="shared" si="35"/>
        <v>0</v>
      </c>
      <c r="C123" s="76"/>
      <c r="D123" s="76"/>
      <c r="E123" s="57">
        <f t="shared" si="36"/>
        <v>0</v>
      </c>
      <c r="F123" s="76"/>
      <c r="G123" s="76"/>
      <c r="H123" s="57">
        <f t="shared" si="37"/>
        <v>0</v>
      </c>
    </row>
    <row r="124" spans="1:8" x14ac:dyDescent="0.35">
      <c r="A124" s="185"/>
      <c r="B124" s="15">
        <f t="shared" si="35"/>
        <v>0</v>
      </c>
      <c r="C124" s="76"/>
      <c r="D124" s="76"/>
      <c r="E124" s="57">
        <f t="shared" si="36"/>
        <v>0</v>
      </c>
      <c r="F124" s="76"/>
      <c r="G124" s="76"/>
      <c r="H124" s="57">
        <f t="shared" si="37"/>
        <v>0</v>
      </c>
    </row>
    <row r="125" spans="1:8" ht="15" thickBot="1" x14ac:dyDescent="0.4">
      <c r="A125" s="122"/>
      <c r="B125" s="38" t="s">
        <v>0</v>
      </c>
      <c r="C125" s="61">
        <f t="shared" ref="C125" si="38">SUM(C119:C124)</f>
        <v>0</v>
      </c>
      <c r="D125" s="61">
        <f t="shared" ref="D125" si="39">SUM(D119:D124)</f>
        <v>0</v>
      </c>
      <c r="E125" s="52">
        <f t="shared" ref="E125:G125" si="40">SUM(E119:E124)</f>
        <v>0</v>
      </c>
      <c r="F125" s="61">
        <f t="shared" si="40"/>
        <v>0</v>
      </c>
      <c r="G125" s="61">
        <f t="shared" si="40"/>
        <v>0</v>
      </c>
      <c r="H125" s="52">
        <f t="shared" ref="H125" si="41">SUM(H119:H124)</f>
        <v>0</v>
      </c>
    </row>
    <row r="126" spans="1:8" s="10" customFormat="1" ht="28.15" customHeight="1" x14ac:dyDescent="0.35">
      <c r="A126" s="137" t="s">
        <v>60</v>
      </c>
      <c r="B126" s="137"/>
      <c r="C126" s="137"/>
      <c r="D126" s="137"/>
      <c r="E126" s="137"/>
      <c r="F126" s="137"/>
      <c r="G126" s="137"/>
      <c r="H126" s="137"/>
    </row>
    <row r="127" spans="1:8" ht="24.65" customHeight="1" thickBot="1" x14ac:dyDescent="0.4">
      <c r="B127" s="9"/>
      <c r="C127" s="159">
        <v>2022</v>
      </c>
      <c r="D127" s="160"/>
      <c r="E127" s="161"/>
      <c r="F127" s="162">
        <v>2023</v>
      </c>
      <c r="G127" s="162"/>
      <c r="H127" s="162"/>
    </row>
    <row r="128" spans="1:8" x14ac:dyDescent="0.35">
      <c r="A128" s="118" t="s">
        <v>61</v>
      </c>
      <c r="B128" s="62"/>
      <c r="C128" s="89" t="s">
        <v>11</v>
      </c>
      <c r="D128" s="90" t="s">
        <v>6</v>
      </c>
      <c r="E128" s="89" t="s">
        <v>0</v>
      </c>
      <c r="F128" s="89" t="s">
        <v>11</v>
      </c>
      <c r="G128" s="90" t="s">
        <v>6</v>
      </c>
      <c r="H128" s="89" t="s">
        <v>0</v>
      </c>
    </row>
    <row r="129" spans="1:8" ht="29" x14ac:dyDescent="0.35">
      <c r="A129" s="119"/>
      <c r="B129" s="11" t="s">
        <v>41</v>
      </c>
      <c r="C129" s="84">
        <v>3</v>
      </c>
      <c r="D129" s="84">
        <v>4</v>
      </c>
      <c r="E129" s="63">
        <f>SUM(C129:D129)</f>
        <v>7</v>
      </c>
      <c r="F129" s="84">
        <v>2</v>
      </c>
      <c r="G129" s="84">
        <v>5</v>
      </c>
      <c r="H129" s="63">
        <f>SUM(F129:G129)</f>
        <v>7</v>
      </c>
    </row>
    <row r="130" spans="1:8" ht="29" x14ac:dyDescent="0.35">
      <c r="A130" s="119"/>
      <c r="B130" s="11" t="s">
        <v>42</v>
      </c>
      <c r="C130" s="84">
        <v>0</v>
      </c>
      <c r="D130" s="84">
        <v>1</v>
      </c>
      <c r="E130" s="63">
        <f t="shared" ref="E130:E131" si="42">SUM(C130:D130)</f>
        <v>1</v>
      </c>
      <c r="F130" s="84">
        <v>0</v>
      </c>
      <c r="G130" s="84">
        <v>0</v>
      </c>
      <c r="H130" s="63">
        <f t="shared" ref="H130:H131" si="43">SUM(F130:G130)</f>
        <v>0</v>
      </c>
    </row>
    <row r="131" spans="1:8" ht="43.5" x14ac:dyDescent="0.35">
      <c r="A131" s="119"/>
      <c r="B131" s="11" t="s">
        <v>45</v>
      </c>
      <c r="C131" s="84">
        <v>0</v>
      </c>
      <c r="D131" s="84">
        <v>1</v>
      </c>
      <c r="E131" s="63">
        <f t="shared" si="42"/>
        <v>1</v>
      </c>
      <c r="F131" s="84">
        <v>0</v>
      </c>
      <c r="G131" s="84">
        <v>0</v>
      </c>
      <c r="H131" s="63">
        <f t="shared" si="43"/>
        <v>0</v>
      </c>
    </row>
    <row r="132" spans="1:8" ht="58" x14ac:dyDescent="0.35">
      <c r="A132" s="119"/>
      <c r="B132" s="11" t="s">
        <v>43</v>
      </c>
      <c r="C132" s="84">
        <v>0</v>
      </c>
      <c r="D132" s="84">
        <v>1</v>
      </c>
      <c r="E132" s="63">
        <f>SUM(C132:D132)</f>
        <v>1</v>
      </c>
      <c r="F132" s="84">
        <v>0</v>
      </c>
      <c r="G132" s="84">
        <v>0</v>
      </c>
      <c r="H132" s="63">
        <f>SUM(F132:G132)</f>
        <v>0</v>
      </c>
    </row>
    <row r="133" spans="1:8" ht="29.5" thickBot="1" x14ac:dyDescent="0.4">
      <c r="A133" s="120"/>
      <c r="B133" s="45" t="s">
        <v>44</v>
      </c>
      <c r="C133" s="61" t="e">
        <f t="shared" ref="C133" si="44">C132/C130-1</f>
        <v>#DIV/0!</v>
      </c>
      <c r="D133" s="61">
        <f t="shared" ref="D133" si="45">D132/D130-1</f>
        <v>0</v>
      </c>
      <c r="E133" s="52">
        <f t="shared" ref="E133:G133" si="46">E132/E130-1</f>
        <v>0</v>
      </c>
      <c r="F133" s="61" t="e">
        <f t="shared" si="46"/>
        <v>#DIV/0!</v>
      </c>
      <c r="G133" s="61" t="e">
        <f t="shared" si="46"/>
        <v>#DIV/0!</v>
      </c>
      <c r="H133" s="52" t="e">
        <f t="shared" ref="H133" si="47">H132/H130-1</f>
        <v>#DIV/0!</v>
      </c>
    </row>
    <row r="134" spans="1:8" ht="16" thickBot="1" x14ac:dyDescent="0.4">
      <c r="A134" s="137" t="s">
        <v>78</v>
      </c>
      <c r="B134" s="137"/>
      <c r="C134" s="137"/>
      <c r="D134" s="137"/>
      <c r="E134" s="137"/>
      <c r="F134" s="137"/>
      <c r="G134" s="137"/>
      <c r="H134" s="137"/>
    </row>
    <row r="135" spans="1:8" x14ac:dyDescent="0.35">
      <c r="A135" s="35"/>
      <c r="B135" s="27"/>
      <c r="C135" s="183">
        <v>2022</v>
      </c>
      <c r="D135" s="183"/>
      <c r="E135" s="184"/>
      <c r="F135" s="183">
        <v>2023</v>
      </c>
      <c r="G135" s="183"/>
      <c r="H135" s="184"/>
    </row>
    <row r="136" spans="1:8" x14ac:dyDescent="0.35">
      <c r="A136" s="85"/>
      <c r="B136" s="12" t="s">
        <v>30</v>
      </c>
      <c r="C136" s="177">
        <v>0</v>
      </c>
      <c r="D136" s="178"/>
      <c r="E136" s="179"/>
      <c r="F136" s="177">
        <v>0</v>
      </c>
      <c r="G136" s="178"/>
      <c r="H136" s="179"/>
    </row>
    <row r="137" spans="1:8" ht="29.5" thickBot="1" x14ac:dyDescent="0.4">
      <c r="A137" s="37"/>
      <c r="B137" s="86" t="s">
        <v>31</v>
      </c>
      <c r="C137" s="180">
        <v>0</v>
      </c>
      <c r="D137" s="181"/>
      <c r="E137" s="182"/>
      <c r="F137" s="180">
        <v>0</v>
      </c>
      <c r="G137" s="181"/>
      <c r="H137" s="182"/>
    </row>
    <row r="138" spans="1:8" ht="14" customHeight="1" x14ac:dyDescent="0.35">
      <c r="B138" s="9"/>
      <c r="C138" s="9"/>
      <c r="D138" s="9"/>
      <c r="E138" s="9"/>
      <c r="F138" s="9"/>
    </row>
  </sheetData>
  <mergeCells count="82">
    <mergeCell ref="C78:E78"/>
    <mergeCell ref="A97:A103"/>
    <mergeCell ref="C114:E114"/>
    <mergeCell ref="C115:E115"/>
    <mergeCell ref="A79:A86"/>
    <mergeCell ref="A87:A95"/>
    <mergeCell ref="A114:A115"/>
    <mergeCell ref="A104:A113"/>
    <mergeCell ref="F115:H115"/>
    <mergeCell ref="A116:H116"/>
    <mergeCell ref="C135:E135"/>
    <mergeCell ref="C127:E127"/>
    <mergeCell ref="A128:A133"/>
    <mergeCell ref="A60:A64"/>
    <mergeCell ref="C42:E42"/>
    <mergeCell ref="C45:E45"/>
    <mergeCell ref="F136:H136"/>
    <mergeCell ref="F137:H137"/>
    <mergeCell ref="F117:H117"/>
    <mergeCell ref="A126:H126"/>
    <mergeCell ref="F127:H127"/>
    <mergeCell ref="A134:H134"/>
    <mergeCell ref="F135:H135"/>
    <mergeCell ref="C136:E136"/>
    <mergeCell ref="C137:E137"/>
    <mergeCell ref="A118:A125"/>
    <mergeCell ref="C117:E117"/>
    <mergeCell ref="F78:H78"/>
    <mergeCell ref="F114:H114"/>
    <mergeCell ref="F66:H66"/>
    <mergeCell ref="C66:E66"/>
    <mergeCell ref="C46:E46"/>
    <mergeCell ref="F44:H44"/>
    <mergeCell ref="F45:H45"/>
    <mergeCell ref="F75:H75"/>
    <mergeCell ref="F76:H76"/>
    <mergeCell ref="C76:E76"/>
    <mergeCell ref="E5:F5"/>
    <mergeCell ref="E7:F7"/>
    <mergeCell ref="E8:F8"/>
    <mergeCell ref="E9:F9"/>
    <mergeCell ref="E15:F15"/>
    <mergeCell ref="C67:E67"/>
    <mergeCell ref="C69:E69"/>
    <mergeCell ref="A68:H68"/>
    <mergeCell ref="F69:H69"/>
    <mergeCell ref="A65:A67"/>
    <mergeCell ref="F46:H46"/>
    <mergeCell ref="A41:H41"/>
    <mergeCell ref="F65:H65"/>
    <mergeCell ref="A77:H77"/>
    <mergeCell ref="F42:H42"/>
    <mergeCell ref="F43:H43"/>
    <mergeCell ref="C16:D16"/>
    <mergeCell ref="C17:D17"/>
    <mergeCell ref="E16:F16"/>
    <mergeCell ref="E17:F17"/>
    <mergeCell ref="A19:A22"/>
    <mergeCell ref="F18:H18"/>
    <mergeCell ref="A23:A31"/>
    <mergeCell ref="A32:A40"/>
    <mergeCell ref="A47:A50"/>
    <mergeCell ref="A51:A55"/>
    <mergeCell ref="A56:A59"/>
    <mergeCell ref="A43:A46"/>
    <mergeCell ref="F67:H67"/>
    <mergeCell ref="A4:F4"/>
    <mergeCell ref="A6:F6"/>
    <mergeCell ref="C75:E75"/>
    <mergeCell ref="C43:E43"/>
    <mergeCell ref="C44:E44"/>
    <mergeCell ref="C65:E65"/>
    <mergeCell ref="A70:A74"/>
    <mergeCell ref="A75:A76"/>
    <mergeCell ref="A7:A9"/>
    <mergeCell ref="C5:D5"/>
    <mergeCell ref="C7:D7"/>
    <mergeCell ref="C8:D8"/>
    <mergeCell ref="C9:D9"/>
    <mergeCell ref="A10:A17"/>
    <mergeCell ref="C18:E18"/>
    <mergeCell ref="C15:D15"/>
  </mergeCells>
  <conditionalFormatting sqref="C15:C17">
    <cfRule type="dataBar" priority="37">
      <dataBar>
        <cfvo type="min"/>
        <cfvo type="max"/>
        <color rgb="FF008AEF"/>
      </dataBar>
      <extLst>
        <ext xmlns:x14="http://schemas.microsoft.com/office/spreadsheetml/2009/9/main" uri="{B025F937-C7B1-47D3-B67F-A62EFF666E3E}">
          <x14:id>{30A79EBF-0A5B-46F4-A6EC-5F93EE38BDA9}</x14:id>
        </ext>
      </extLst>
    </cfRule>
  </conditionalFormatting>
  <conditionalFormatting sqref="C24:C30 E24:E30 C22:H22 C33:D39">
    <cfRule type="dataBar" priority="60">
      <dataBar>
        <cfvo type="min"/>
        <cfvo type="max"/>
        <color rgb="FF008AEF"/>
      </dataBar>
      <extLst>
        <ext xmlns:x14="http://schemas.microsoft.com/office/spreadsheetml/2009/9/main" uri="{B025F937-C7B1-47D3-B67F-A62EFF666E3E}">
          <x14:id>{3F395A99-5212-453D-AE31-EEC63E191567}</x14:id>
        </ext>
      </extLst>
    </cfRule>
  </conditionalFormatting>
  <conditionalFormatting sqref="C43:C44 E43:E44">
    <cfRule type="iconSet" priority="58">
      <iconSet iconSet="3Arrows">
        <cfvo type="percent" val="0"/>
        <cfvo type="percent" val="33"/>
        <cfvo type="percent" val="67"/>
      </iconSet>
    </cfRule>
  </conditionalFormatting>
  <conditionalFormatting sqref="C57:C58 E57:E58">
    <cfRule type="dataBar" priority="46">
      <dataBar>
        <cfvo type="min"/>
        <cfvo type="max"/>
        <color rgb="FF008AEF"/>
      </dataBar>
      <extLst>
        <ext xmlns:x14="http://schemas.microsoft.com/office/spreadsheetml/2009/9/main" uri="{B025F937-C7B1-47D3-B67F-A62EFF666E3E}">
          <x14:id>{F4F24C64-D29D-432C-92E8-5AAB623AA15D}</x14:id>
        </ext>
      </extLst>
    </cfRule>
  </conditionalFormatting>
  <conditionalFormatting sqref="C61:C63 E61:E63">
    <cfRule type="dataBar" priority="84">
      <dataBar>
        <cfvo type="min"/>
        <cfvo type="max"/>
        <color rgb="FF008AEF"/>
      </dataBar>
      <extLst>
        <ext xmlns:x14="http://schemas.microsoft.com/office/spreadsheetml/2009/9/main" uri="{B025F937-C7B1-47D3-B67F-A62EFF666E3E}">
          <x14:id>{663EA0B4-FCE8-4942-9F4A-41A890176BE2}</x14:id>
        </ext>
      </extLst>
    </cfRule>
  </conditionalFormatting>
  <conditionalFormatting sqref="C64:C66 E64:E66">
    <cfRule type="dataBar" priority="87">
      <dataBar>
        <cfvo type="min"/>
        <cfvo type="max"/>
        <color rgb="FF008AEF"/>
      </dataBar>
      <extLst>
        <ext xmlns:x14="http://schemas.microsoft.com/office/spreadsheetml/2009/9/main" uri="{B025F937-C7B1-47D3-B67F-A62EFF666E3E}">
          <x14:id>{0280DCDC-4808-40AC-885C-43E0DC40E839}</x14:id>
        </ext>
      </extLst>
    </cfRule>
  </conditionalFormatting>
  <conditionalFormatting sqref="C67">
    <cfRule type="dataBar" priority="57">
      <dataBar>
        <cfvo type="min"/>
        <cfvo type="max"/>
        <color rgb="FF008AEF"/>
      </dataBar>
      <extLst>
        <ext xmlns:x14="http://schemas.microsoft.com/office/spreadsheetml/2009/9/main" uri="{B025F937-C7B1-47D3-B67F-A62EFF666E3E}">
          <x14:id>{2B0371F6-2023-4142-9699-4A8B98DE3476}</x14:id>
        </ext>
      </extLst>
    </cfRule>
  </conditionalFormatting>
  <conditionalFormatting sqref="C52:E54">
    <cfRule type="dataBar" priority="112">
      <dataBar>
        <cfvo type="min"/>
        <cfvo type="max"/>
        <color rgb="FF008AEF"/>
      </dataBar>
      <extLst>
        <ext xmlns:x14="http://schemas.microsoft.com/office/spreadsheetml/2009/9/main" uri="{B025F937-C7B1-47D3-B67F-A62EFF666E3E}">
          <x14:id>{F10DE739-B8A4-4B93-8C84-BF5F9E230B2C}</x14:id>
        </ext>
      </extLst>
    </cfRule>
  </conditionalFormatting>
  <conditionalFormatting sqref="D24:D30">
    <cfRule type="dataBar" priority="28">
      <dataBar>
        <cfvo type="min"/>
        <cfvo type="max"/>
        <color rgb="FF008AEF"/>
      </dataBar>
      <extLst>
        <ext xmlns:x14="http://schemas.microsoft.com/office/spreadsheetml/2009/9/main" uri="{B025F937-C7B1-47D3-B67F-A62EFF666E3E}">
          <x14:id>{B82C17CE-1E17-4F05-9C33-980EA0349987}</x14:id>
        </ext>
      </extLst>
    </cfRule>
  </conditionalFormatting>
  <conditionalFormatting sqref="D43:D44">
    <cfRule type="iconSet" priority="27">
      <iconSet iconSet="3Arrows">
        <cfvo type="percent" val="0"/>
        <cfvo type="percent" val="33"/>
        <cfvo type="percent" val="67"/>
      </iconSet>
    </cfRule>
  </conditionalFormatting>
  <conditionalFormatting sqref="D50">
    <cfRule type="dataBar" priority="23">
      <dataBar>
        <cfvo type="min"/>
        <cfvo type="max"/>
        <color rgb="FF008AEF"/>
      </dataBar>
      <extLst>
        <ext xmlns:x14="http://schemas.microsoft.com/office/spreadsheetml/2009/9/main" uri="{B025F937-C7B1-47D3-B67F-A62EFF666E3E}">
          <x14:id>{D2C9A7A6-3B90-4DD6-8DCF-54BF52C05148}</x14:id>
        </ext>
      </extLst>
    </cfRule>
  </conditionalFormatting>
  <conditionalFormatting sqref="D57:D58">
    <cfRule type="dataBar" priority="25">
      <dataBar>
        <cfvo type="min"/>
        <cfvo type="max"/>
        <color rgb="FF008AEF"/>
      </dataBar>
      <extLst>
        <ext xmlns:x14="http://schemas.microsoft.com/office/spreadsheetml/2009/9/main" uri="{B025F937-C7B1-47D3-B67F-A62EFF666E3E}">
          <x14:id>{4E7572AD-C99E-4F07-97AC-23DF454E366D}</x14:id>
        </ext>
      </extLst>
    </cfRule>
  </conditionalFormatting>
  <conditionalFormatting sqref="D59">
    <cfRule type="dataBar" priority="21">
      <dataBar>
        <cfvo type="min"/>
        <cfvo type="max"/>
        <color rgb="FF008AEF"/>
      </dataBar>
      <extLst>
        <ext xmlns:x14="http://schemas.microsoft.com/office/spreadsheetml/2009/9/main" uri="{B025F937-C7B1-47D3-B67F-A62EFF666E3E}">
          <x14:id>{E50BC597-067A-4C88-8468-77053DB87675}</x14:id>
        </ext>
      </extLst>
    </cfRule>
  </conditionalFormatting>
  <conditionalFormatting sqref="D61:D63">
    <cfRule type="dataBar" priority="29">
      <dataBar>
        <cfvo type="min"/>
        <cfvo type="max"/>
        <color rgb="FF008AEF"/>
      </dataBar>
      <extLst>
        <ext xmlns:x14="http://schemas.microsoft.com/office/spreadsheetml/2009/9/main" uri="{B025F937-C7B1-47D3-B67F-A62EFF666E3E}">
          <x14:id>{BAA616E7-2B17-438C-A2D8-1F26B0206479}</x14:id>
        </ext>
      </extLst>
    </cfRule>
  </conditionalFormatting>
  <conditionalFormatting sqref="D64">
    <cfRule type="dataBar" priority="1">
      <dataBar>
        <cfvo type="min"/>
        <cfvo type="max"/>
        <color rgb="FF008AEF"/>
      </dataBar>
      <extLst>
        <ext xmlns:x14="http://schemas.microsoft.com/office/spreadsheetml/2009/9/main" uri="{B025F937-C7B1-47D3-B67F-A62EFF666E3E}">
          <x14:id>{63C274B0-FC5C-4555-BCA5-EAA83E08E458}</x14:id>
        </ext>
      </extLst>
    </cfRule>
  </conditionalFormatting>
  <conditionalFormatting sqref="E15:E17">
    <cfRule type="dataBar" priority="24">
      <dataBar>
        <cfvo type="min"/>
        <cfvo type="max"/>
        <color rgb="FF008AEF"/>
      </dataBar>
      <extLst>
        <ext xmlns:x14="http://schemas.microsoft.com/office/spreadsheetml/2009/9/main" uri="{B025F937-C7B1-47D3-B67F-A62EFF666E3E}">
          <x14:id>{377716CB-FFBF-4678-B215-DC95C020B9A5}</x14:id>
        </ext>
      </extLst>
    </cfRule>
  </conditionalFormatting>
  <conditionalFormatting sqref="E67">
    <cfRule type="dataBar" priority="26">
      <dataBar>
        <cfvo type="min"/>
        <cfvo type="max"/>
        <color rgb="FF008AEF"/>
      </dataBar>
      <extLst>
        <ext xmlns:x14="http://schemas.microsoft.com/office/spreadsheetml/2009/9/main" uri="{B025F937-C7B1-47D3-B67F-A62EFF666E3E}">
          <x14:id>{9C4A0E37-9249-4E07-8DD6-B19FD729650A}</x14:id>
        </ext>
      </extLst>
    </cfRule>
  </conditionalFormatting>
  <conditionalFormatting sqref="E50:F50 C50 H55 H50 C55:F55">
    <cfRule type="dataBar" priority="76">
      <dataBar>
        <cfvo type="min"/>
        <cfvo type="max"/>
        <color rgb="FF008AEF"/>
      </dataBar>
      <extLst>
        <ext xmlns:x14="http://schemas.microsoft.com/office/spreadsheetml/2009/9/main" uri="{B025F937-C7B1-47D3-B67F-A62EFF666E3E}">
          <x14:id>{D4B279F8-CDC9-4B70-8C71-A5975ECED97A}</x14:id>
        </ext>
      </extLst>
    </cfRule>
  </conditionalFormatting>
  <conditionalFormatting sqref="E59:F59 C59 H59">
    <cfRule type="dataBar" priority="62">
      <dataBar>
        <cfvo type="min"/>
        <cfvo type="max"/>
        <color rgb="FF008AEF"/>
      </dataBar>
      <extLst>
        <ext xmlns:x14="http://schemas.microsoft.com/office/spreadsheetml/2009/9/main" uri="{B025F937-C7B1-47D3-B67F-A62EFF666E3E}">
          <x14:id>{9F38B60C-E762-4162-ACA3-A6CF0609DC15}</x14:id>
        </ext>
      </extLst>
    </cfRule>
  </conditionalFormatting>
  <conditionalFormatting sqref="F24:F30 H24:H30">
    <cfRule type="dataBar" priority="18">
      <dataBar>
        <cfvo type="min"/>
        <cfvo type="max"/>
        <color rgb="FF008AEF"/>
      </dataBar>
      <extLst>
        <ext xmlns:x14="http://schemas.microsoft.com/office/spreadsheetml/2009/9/main" uri="{B025F937-C7B1-47D3-B67F-A62EFF666E3E}">
          <x14:id>{4CFB5DF3-1BFB-4782-9992-CCAE6A3A4034}</x14:id>
        </ext>
      </extLst>
    </cfRule>
  </conditionalFormatting>
  <conditionalFormatting sqref="F43:F44 H43:H44">
    <cfRule type="iconSet" priority="15">
      <iconSet iconSet="3Arrows">
        <cfvo type="percent" val="0"/>
        <cfvo type="percent" val="33"/>
        <cfvo type="percent" val="67"/>
      </iconSet>
    </cfRule>
  </conditionalFormatting>
  <conditionalFormatting sqref="F57:F58 H57:H58">
    <cfRule type="dataBar" priority="10">
      <dataBar>
        <cfvo type="min"/>
        <cfvo type="max"/>
        <color rgb="FF008AEF"/>
      </dataBar>
      <extLst>
        <ext xmlns:x14="http://schemas.microsoft.com/office/spreadsheetml/2009/9/main" uri="{B025F937-C7B1-47D3-B67F-A62EFF666E3E}">
          <x14:id>{BD0B3A69-A625-4D90-9EEB-46388D481015}</x14:id>
        </ext>
      </extLst>
    </cfRule>
  </conditionalFormatting>
  <conditionalFormatting sqref="F61:F63 H61:H63">
    <cfRule type="dataBar" priority="12">
      <dataBar>
        <cfvo type="min"/>
        <cfvo type="max"/>
        <color rgb="FF008AEF"/>
      </dataBar>
      <extLst>
        <ext xmlns:x14="http://schemas.microsoft.com/office/spreadsheetml/2009/9/main" uri="{B025F937-C7B1-47D3-B67F-A62EFF666E3E}">
          <x14:id>{BF0867E9-DA32-4101-90C3-5B6B560B98EF}</x14:id>
        </ext>
      </extLst>
    </cfRule>
  </conditionalFormatting>
  <conditionalFormatting sqref="F64:F66 H64:H66">
    <cfRule type="dataBar" priority="13">
      <dataBar>
        <cfvo type="min"/>
        <cfvo type="max"/>
        <color rgb="FF008AEF"/>
      </dataBar>
      <extLst>
        <ext xmlns:x14="http://schemas.microsoft.com/office/spreadsheetml/2009/9/main" uri="{B025F937-C7B1-47D3-B67F-A62EFF666E3E}">
          <x14:id>{185F1D43-B90D-44BE-A101-BF08FB05DC69}</x14:id>
        </ext>
      </extLst>
    </cfRule>
  </conditionalFormatting>
  <conditionalFormatting sqref="F67">
    <cfRule type="dataBar" priority="11">
      <dataBar>
        <cfvo type="min"/>
        <cfvo type="max"/>
        <color rgb="FF008AEF"/>
      </dataBar>
      <extLst>
        <ext xmlns:x14="http://schemas.microsoft.com/office/spreadsheetml/2009/9/main" uri="{B025F937-C7B1-47D3-B67F-A62EFF666E3E}">
          <x14:id>{22AFFBA6-B804-49FF-B171-D73E24AA1455}</x14:id>
        </ext>
      </extLst>
    </cfRule>
  </conditionalFormatting>
  <conditionalFormatting sqref="F33:G39">
    <cfRule type="dataBar" priority="16">
      <dataBar>
        <cfvo type="min"/>
        <cfvo type="max"/>
        <color rgb="FF008AEF"/>
      </dataBar>
      <extLst>
        <ext xmlns:x14="http://schemas.microsoft.com/office/spreadsheetml/2009/9/main" uri="{B025F937-C7B1-47D3-B67F-A62EFF666E3E}">
          <x14:id>{F7770568-C4C2-4975-9B87-F59B158AC863}</x14:id>
        </ext>
      </extLst>
    </cfRule>
  </conditionalFormatting>
  <conditionalFormatting sqref="F52:H54">
    <cfRule type="dataBar" priority="9">
      <dataBar>
        <cfvo type="min"/>
        <cfvo type="max"/>
        <color rgb="FF008AEF"/>
      </dataBar>
      <extLst>
        <ext xmlns:x14="http://schemas.microsoft.com/office/spreadsheetml/2009/9/main" uri="{B025F937-C7B1-47D3-B67F-A62EFF666E3E}">
          <x14:id>{C3E4A874-F175-4C7E-AD45-6FC3F26A7AE9}</x14:id>
        </ext>
      </extLst>
    </cfRule>
  </conditionalFormatting>
  <conditionalFormatting sqref="G24:G30">
    <cfRule type="dataBar" priority="17">
      <dataBar>
        <cfvo type="min"/>
        <cfvo type="max"/>
        <color rgb="FF008AEF"/>
      </dataBar>
      <extLst>
        <ext xmlns:x14="http://schemas.microsoft.com/office/spreadsheetml/2009/9/main" uri="{B025F937-C7B1-47D3-B67F-A62EFF666E3E}">
          <x14:id>{B8E73C17-0BAA-43B8-9644-97AB2F2575E8}</x14:id>
        </ext>
      </extLst>
    </cfRule>
  </conditionalFormatting>
  <conditionalFormatting sqref="G43:G44">
    <cfRule type="iconSet" priority="14">
      <iconSet iconSet="3Arrows">
        <cfvo type="percent" val="0"/>
        <cfvo type="percent" val="33"/>
        <cfvo type="percent" val="67"/>
      </iconSet>
    </cfRule>
  </conditionalFormatting>
  <conditionalFormatting sqref="G50">
    <cfRule type="dataBar" priority="5">
      <dataBar>
        <cfvo type="min"/>
        <cfvo type="max"/>
        <color rgb="FF008AEF"/>
      </dataBar>
      <extLst>
        <ext xmlns:x14="http://schemas.microsoft.com/office/spreadsheetml/2009/9/main" uri="{B025F937-C7B1-47D3-B67F-A62EFF666E3E}">
          <x14:id>{D94B03BC-F64E-49AF-A4E4-BC5BC8CD891F}</x14:id>
        </ext>
      </extLst>
    </cfRule>
  </conditionalFormatting>
  <conditionalFormatting sqref="G55">
    <cfRule type="dataBar" priority="4">
      <dataBar>
        <cfvo type="min"/>
        <cfvo type="max"/>
        <color rgb="FF008AEF"/>
      </dataBar>
      <extLst>
        <ext xmlns:x14="http://schemas.microsoft.com/office/spreadsheetml/2009/9/main" uri="{B025F937-C7B1-47D3-B67F-A62EFF666E3E}">
          <x14:id>{7263DEFC-D33A-4FFB-994E-AB5653D15533}</x14:id>
        </ext>
      </extLst>
    </cfRule>
  </conditionalFormatting>
  <conditionalFormatting sqref="G57:G58">
    <cfRule type="dataBar" priority="6">
      <dataBar>
        <cfvo type="min"/>
        <cfvo type="max"/>
        <color rgb="FF008AEF"/>
      </dataBar>
      <extLst>
        <ext xmlns:x14="http://schemas.microsoft.com/office/spreadsheetml/2009/9/main" uri="{B025F937-C7B1-47D3-B67F-A62EFF666E3E}">
          <x14:id>{8445588B-E623-4DA2-BCE3-40926E0AAB78}</x14:id>
        </ext>
      </extLst>
    </cfRule>
  </conditionalFormatting>
  <conditionalFormatting sqref="G59">
    <cfRule type="dataBar" priority="3">
      <dataBar>
        <cfvo type="min"/>
        <cfvo type="max"/>
        <color rgb="FF008AEF"/>
      </dataBar>
      <extLst>
        <ext xmlns:x14="http://schemas.microsoft.com/office/spreadsheetml/2009/9/main" uri="{B025F937-C7B1-47D3-B67F-A62EFF666E3E}">
          <x14:id>{88AD0CA0-50B1-4A32-B384-6D71FF42BF37}</x14:id>
        </ext>
      </extLst>
    </cfRule>
  </conditionalFormatting>
  <conditionalFormatting sqref="G61:G63">
    <cfRule type="dataBar" priority="8">
      <dataBar>
        <cfvo type="min"/>
        <cfvo type="max"/>
        <color rgb="FF008AEF"/>
      </dataBar>
      <extLst>
        <ext xmlns:x14="http://schemas.microsoft.com/office/spreadsheetml/2009/9/main" uri="{B025F937-C7B1-47D3-B67F-A62EFF666E3E}">
          <x14:id>{077A2D19-A661-401F-96D7-D7354FD3A1F6}</x14:id>
        </ext>
      </extLst>
    </cfRule>
  </conditionalFormatting>
  <conditionalFormatting sqref="G64">
    <cfRule type="dataBar" priority="2">
      <dataBar>
        <cfvo type="min"/>
        <cfvo type="max"/>
        <color rgb="FF008AEF"/>
      </dataBar>
      <extLst>
        <ext xmlns:x14="http://schemas.microsoft.com/office/spreadsheetml/2009/9/main" uri="{B025F937-C7B1-47D3-B67F-A62EFF666E3E}">
          <x14:id>{D5AFF536-BDA8-47FE-9C08-D36B2C42DF0A}</x14:id>
        </ext>
      </extLst>
    </cfRule>
  </conditionalFormatting>
  <conditionalFormatting sqref="H67">
    <cfRule type="dataBar" priority="7">
      <dataBar>
        <cfvo type="min"/>
        <cfvo type="max"/>
        <color rgb="FF008AEF"/>
      </dataBar>
      <extLst>
        <ext xmlns:x14="http://schemas.microsoft.com/office/spreadsheetml/2009/9/main" uri="{B025F937-C7B1-47D3-B67F-A62EFF666E3E}">
          <x14:id>{73E03126-2BE4-44D4-A7FC-5A447E3E833B}</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30A79EBF-0A5B-46F4-A6EC-5F93EE38BDA9}">
            <x14:dataBar minLength="0" maxLength="100" border="1" negativeBarBorderColorSameAsPositive="0">
              <x14:cfvo type="autoMin"/>
              <x14:cfvo type="autoMax"/>
              <x14:borderColor rgb="FF008AEF"/>
              <x14:negativeFillColor rgb="FFFF0000"/>
              <x14:negativeBorderColor rgb="FFFF0000"/>
              <x14:axisColor rgb="FF000000"/>
            </x14:dataBar>
          </x14:cfRule>
          <xm:sqref>C15:C17</xm:sqref>
        </x14:conditionalFormatting>
        <x14:conditionalFormatting xmlns:xm="http://schemas.microsoft.com/office/excel/2006/main">
          <x14:cfRule type="dataBar" id="{3F395A99-5212-453D-AE31-EEC63E191567}">
            <x14:dataBar minLength="0" maxLength="100" border="1" negativeBarBorderColorSameAsPositive="0">
              <x14:cfvo type="autoMin"/>
              <x14:cfvo type="autoMax"/>
              <x14:borderColor rgb="FF008AEF"/>
              <x14:negativeFillColor rgb="FFFF0000"/>
              <x14:negativeBorderColor rgb="FFFF0000"/>
              <x14:axisColor rgb="FF000000"/>
            </x14:dataBar>
          </x14:cfRule>
          <xm:sqref>C24:C30 E24:E30 C22:H22 C33:D39</xm:sqref>
        </x14:conditionalFormatting>
        <x14:conditionalFormatting xmlns:xm="http://schemas.microsoft.com/office/excel/2006/main">
          <x14:cfRule type="dataBar" id="{F4F24C64-D29D-432C-92E8-5AAB623AA15D}">
            <x14:dataBar minLength="0" maxLength="100" border="1" negativeBarBorderColorSameAsPositive="0">
              <x14:cfvo type="autoMin"/>
              <x14:cfvo type="autoMax"/>
              <x14:borderColor rgb="FF008AEF"/>
              <x14:negativeFillColor rgb="FFFF0000"/>
              <x14:negativeBorderColor rgb="FFFF0000"/>
              <x14:axisColor rgb="FF000000"/>
            </x14:dataBar>
          </x14:cfRule>
          <xm:sqref>C57:C58 E57:E58</xm:sqref>
        </x14:conditionalFormatting>
        <x14:conditionalFormatting xmlns:xm="http://schemas.microsoft.com/office/excel/2006/main">
          <x14:cfRule type="dataBar" id="{663EA0B4-FCE8-4942-9F4A-41A890176BE2}">
            <x14:dataBar minLength="0" maxLength="100" border="1" negativeBarBorderColorSameAsPositive="0">
              <x14:cfvo type="autoMin"/>
              <x14:cfvo type="autoMax"/>
              <x14:borderColor rgb="FF008AEF"/>
              <x14:negativeFillColor rgb="FFFF0000"/>
              <x14:negativeBorderColor rgb="FFFF0000"/>
              <x14:axisColor rgb="FF000000"/>
            </x14:dataBar>
          </x14:cfRule>
          <xm:sqref>C61:C63 E61:E63</xm:sqref>
        </x14:conditionalFormatting>
        <x14:conditionalFormatting xmlns:xm="http://schemas.microsoft.com/office/excel/2006/main">
          <x14:cfRule type="dataBar" id="{0280DCDC-4808-40AC-885C-43E0DC40E839}">
            <x14:dataBar minLength="0" maxLength="100" border="1" negativeBarBorderColorSameAsPositive="0">
              <x14:cfvo type="autoMin"/>
              <x14:cfvo type="autoMax"/>
              <x14:borderColor rgb="FF008AEF"/>
              <x14:negativeFillColor rgb="FFFF0000"/>
              <x14:negativeBorderColor rgb="FFFF0000"/>
              <x14:axisColor rgb="FF000000"/>
            </x14:dataBar>
          </x14:cfRule>
          <xm:sqref>C64:C66 E64:E66</xm:sqref>
        </x14:conditionalFormatting>
        <x14:conditionalFormatting xmlns:xm="http://schemas.microsoft.com/office/excel/2006/main">
          <x14:cfRule type="dataBar" id="{2B0371F6-2023-4142-9699-4A8B98DE3476}">
            <x14:dataBar minLength="0" maxLength="100" border="1" negativeBarBorderColorSameAsPositive="0">
              <x14:cfvo type="autoMin"/>
              <x14:cfvo type="autoMax"/>
              <x14:borderColor rgb="FF008AEF"/>
              <x14:negativeFillColor rgb="FFFF0000"/>
              <x14:negativeBorderColor rgb="FFFF0000"/>
              <x14:axisColor rgb="FF000000"/>
            </x14:dataBar>
          </x14:cfRule>
          <xm:sqref>C67</xm:sqref>
        </x14:conditionalFormatting>
        <x14:conditionalFormatting xmlns:xm="http://schemas.microsoft.com/office/excel/2006/main">
          <x14:cfRule type="dataBar" id="{F10DE739-B8A4-4B93-8C84-BF5F9E230B2C}">
            <x14:dataBar minLength="0" maxLength="100" border="1" negativeBarBorderColorSameAsPositive="0">
              <x14:cfvo type="autoMin"/>
              <x14:cfvo type="autoMax"/>
              <x14:borderColor rgb="FF008AEF"/>
              <x14:negativeFillColor rgb="FFFF0000"/>
              <x14:negativeBorderColor rgb="FFFF0000"/>
              <x14:axisColor rgb="FF000000"/>
            </x14:dataBar>
          </x14:cfRule>
          <xm:sqref>C52:E54</xm:sqref>
        </x14:conditionalFormatting>
        <x14:conditionalFormatting xmlns:xm="http://schemas.microsoft.com/office/excel/2006/main">
          <x14:cfRule type="dataBar" id="{B82C17CE-1E17-4F05-9C33-980EA0349987}">
            <x14:dataBar minLength="0" maxLength="100" border="1" negativeBarBorderColorSameAsPositive="0">
              <x14:cfvo type="autoMin"/>
              <x14:cfvo type="autoMax"/>
              <x14:borderColor rgb="FF008AEF"/>
              <x14:negativeFillColor rgb="FFFF0000"/>
              <x14:negativeBorderColor rgb="FFFF0000"/>
              <x14:axisColor rgb="FF000000"/>
            </x14:dataBar>
          </x14:cfRule>
          <xm:sqref>D24:D30</xm:sqref>
        </x14:conditionalFormatting>
        <x14:conditionalFormatting xmlns:xm="http://schemas.microsoft.com/office/excel/2006/main">
          <x14:cfRule type="dataBar" id="{D2C9A7A6-3B90-4DD6-8DCF-54BF52C05148}">
            <x14:dataBar minLength="0" maxLength="100" border="1" negativeBarBorderColorSameAsPositive="0">
              <x14:cfvo type="autoMin"/>
              <x14:cfvo type="autoMax"/>
              <x14:borderColor rgb="FF008AEF"/>
              <x14:negativeFillColor rgb="FFFF0000"/>
              <x14:negativeBorderColor rgb="FFFF0000"/>
              <x14:axisColor rgb="FF000000"/>
            </x14:dataBar>
          </x14:cfRule>
          <xm:sqref>D50</xm:sqref>
        </x14:conditionalFormatting>
        <x14:conditionalFormatting xmlns:xm="http://schemas.microsoft.com/office/excel/2006/main">
          <x14:cfRule type="dataBar" id="{4E7572AD-C99E-4F07-97AC-23DF454E366D}">
            <x14:dataBar minLength="0" maxLength="100" border="1" negativeBarBorderColorSameAsPositive="0">
              <x14:cfvo type="autoMin"/>
              <x14:cfvo type="autoMax"/>
              <x14:borderColor rgb="FF008AEF"/>
              <x14:negativeFillColor rgb="FFFF0000"/>
              <x14:negativeBorderColor rgb="FFFF0000"/>
              <x14:axisColor rgb="FF000000"/>
            </x14:dataBar>
          </x14:cfRule>
          <xm:sqref>D57:D58</xm:sqref>
        </x14:conditionalFormatting>
        <x14:conditionalFormatting xmlns:xm="http://schemas.microsoft.com/office/excel/2006/main">
          <x14:cfRule type="dataBar" id="{E50BC597-067A-4C88-8468-77053DB87675}">
            <x14:dataBar minLength="0" maxLength="100" border="1" negativeBarBorderColorSameAsPositive="0">
              <x14:cfvo type="autoMin"/>
              <x14:cfvo type="autoMax"/>
              <x14:borderColor rgb="FF008AEF"/>
              <x14:negativeFillColor rgb="FFFF0000"/>
              <x14:negativeBorderColor rgb="FFFF0000"/>
              <x14:axisColor rgb="FF000000"/>
            </x14:dataBar>
          </x14:cfRule>
          <xm:sqref>D59</xm:sqref>
        </x14:conditionalFormatting>
        <x14:conditionalFormatting xmlns:xm="http://schemas.microsoft.com/office/excel/2006/main">
          <x14:cfRule type="dataBar" id="{BAA616E7-2B17-438C-A2D8-1F26B0206479}">
            <x14:dataBar minLength="0" maxLength="100" border="1" negativeBarBorderColorSameAsPositive="0">
              <x14:cfvo type="autoMin"/>
              <x14:cfvo type="autoMax"/>
              <x14:borderColor rgb="FF008AEF"/>
              <x14:negativeFillColor rgb="FFFF0000"/>
              <x14:negativeBorderColor rgb="FFFF0000"/>
              <x14:axisColor rgb="FF000000"/>
            </x14:dataBar>
          </x14:cfRule>
          <xm:sqref>D61:D63</xm:sqref>
        </x14:conditionalFormatting>
        <x14:conditionalFormatting xmlns:xm="http://schemas.microsoft.com/office/excel/2006/main">
          <x14:cfRule type="dataBar" id="{63C274B0-FC5C-4555-BCA5-EAA83E08E458}">
            <x14:dataBar minLength="0" maxLength="100" border="1" negativeBarBorderColorSameAsPositive="0">
              <x14:cfvo type="autoMin"/>
              <x14:cfvo type="autoMax"/>
              <x14:borderColor rgb="FF008AEF"/>
              <x14:negativeFillColor rgb="FFFF0000"/>
              <x14:negativeBorderColor rgb="FFFF0000"/>
              <x14:axisColor rgb="FF000000"/>
            </x14:dataBar>
          </x14:cfRule>
          <xm:sqref>D64</xm:sqref>
        </x14:conditionalFormatting>
        <x14:conditionalFormatting xmlns:xm="http://schemas.microsoft.com/office/excel/2006/main">
          <x14:cfRule type="dataBar" id="{377716CB-FFBF-4678-B215-DC95C020B9A5}">
            <x14:dataBar minLength="0" maxLength="100" border="1" negativeBarBorderColorSameAsPositive="0">
              <x14:cfvo type="autoMin"/>
              <x14:cfvo type="autoMax"/>
              <x14:borderColor rgb="FF008AEF"/>
              <x14:negativeFillColor rgb="FFFF0000"/>
              <x14:negativeBorderColor rgb="FFFF0000"/>
              <x14:axisColor rgb="FF000000"/>
            </x14:dataBar>
          </x14:cfRule>
          <xm:sqref>E15:E17</xm:sqref>
        </x14:conditionalFormatting>
        <x14:conditionalFormatting xmlns:xm="http://schemas.microsoft.com/office/excel/2006/main">
          <x14:cfRule type="dataBar" id="{9C4A0E37-9249-4E07-8DD6-B19FD729650A}">
            <x14:dataBar minLength="0" maxLength="100" border="1" negativeBarBorderColorSameAsPositive="0">
              <x14:cfvo type="autoMin"/>
              <x14:cfvo type="autoMax"/>
              <x14:borderColor rgb="FF008AEF"/>
              <x14:negativeFillColor rgb="FFFF0000"/>
              <x14:negativeBorderColor rgb="FFFF0000"/>
              <x14:axisColor rgb="FF000000"/>
            </x14:dataBar>
          </x14:cfRule>
          <xm:sqref>E67</xm:sqref>
        </x14:conditionalFormatting>
        <x14:conditionalFormatting xmlns:xm="http://schemas.microsoft.com/office/excel/2006/main">
          <x14:cfRule type="dataBar" id="{D4B279F8-CDC9-4B70-8C71-A5975ECED97A}">
            <x14:dataBar minLength="0" maxLength="100" border="1" negativeBarBorderColorSameAsPositive="0">
              <x14:cfvo type="autoMin"/>
              <x14:cfvo type="autoMax"/>
              <x14:borderColor rgb="FF008AEF"/>
              <x14:negativeFillColor rgb="FFFF0000"/>
              <x14:negativeBorderColor rgb="FFFF0000"/>
              <x14:axisColor rgb="FF000000"/>
            </x14:dataBar>
          </x14:cfRule>
          <xm:sqref>E50:F50 C50 H55 H50 C55:F55</xm:sqref>
        </x14:conditionalFormatting>
        <x14:conditionalFormatting xmlns:xm="http://schemas.microsoft.com/office/excel/2006/main">
          <x14:cfRule type="dataBar" id="{9F38B60C-E762-4162-ACA3-A6CF0609DC15}">
            <x14:dataBar minLength="0" maxLength="100" border="1" negativeBarBorderColorSameAsPositive="0">
              <x14:cfvo type="autoMin"/>
              <x14:cfvo type="autoMax"/>
              <x14:borderColor rgb="FF008AEF"/>
              <x14:negativeFillColor rgb="FFFF0000"/>
              <x14:negativeBorderColor rgb="FFFF0000"/>
              <x14:axisColor rgb="FF000000"/>
            </x14:dataBar>
          </x14:cfRule>
          <xm:sqref>E59:F59 C59 H59</xm:sqref>
        </x14:conditionalFormatting>
        <x14:conditionalFormatting xmlns:xm="http://schemas.microsoft.com/office/excel/2006/main">
          <x14:cfRule type="dataBar" id="{4CFB5DF3-1BFB-4782-9992-CCAE6A3A4034}">
            <x14:dataBar minLength="0" maxLength="100" border="1" negativeBarBorderColorSameAsPositive="0">
              <x14:cfvo type="autoMin"/>
              <x14:cfvo type="autoMax"/>
              <x14:borderColor rgb="FF008AEF"/>
              <x14:negativeFillColor rgb="FFFF0000"/>
              <x14:negativeBorderColor rgb="FFFF0000"/>
              <x14:axisColor rgb="FF000000"/>
            </x14:dataBar>
          </x14:cfRule>
          <xm:sqref>F24:F30 H24:H30</xm:sqref>
        </x14:conditionalFormatting>
        <x14:conditionalFormatting xmlns:xm="http://schemas.microsoft.com/office/excel/2006/main">
          <x14:cfRule type="dataBar" id="{BD0B3A69-A625-4D90-9EEB-46388D481015}">
            <x14:dataBar minLength="0" maxLength="100" border="1" negativeBarBorderColorSameAsPositive="0">
              <x14:cfvo type="autoMin"/>
              <x14:cfvo type="autoMax"/>
              <x14:borderColor rgb="FF008AEF"/>
              <x14:negativeFillColor rgb="FFFF0000"/>
              <x14:negativeBorderColor rgb="FFFF0000"/>
              <x14:axisColor rgb="FF000000"/>
            </x14:dataBar>
          </x14:cfRule>
          <xm:sqref>F57:F58 H57:H58</xm:sqref>
        </x14:conditionalFormatting>
        <x14:conditionalFormatting xmlns:xm="http://schemas.microsoft.com/office/excel/2006/main">
          <x14:cfRule type="dataBar" id="{BF0867E9-DA32-4101-90C3-5B6B560B98EF}">
            <x14:dataBar minLength="0" maxLength="100" border="1" negativeBarBorderColorSameAsPositive="0">
              <x14:cfvo type="autoMin"/>
              <x14:cfvo type="autoMax"/>
              <x14:borderColor rgb="FF008AEF"/>
              <x14:negativeFillColor rgb="FFFF0000"/>
              <x14:negativeBorderColor rgb="FFFF0000"/>
              <x14:axisColor rgb="FF000000"/>
            </x14:dataBar>
          </x14:cfRule>
          <xm:sqref>F61:F63 H61:H63</xm:sqref>
        </x14:conditionalFormatting>
        <x14:conditionalFormatting xmlns:xm="http://schemas.microsoft.com/office/excel/2006/main">
          <x14:cfRule type="dataBar" id="{185F1D43-B90D-44BE-A101-BF08FB05DC69}">
            <x14:dataBar minLength="0" maxLength="100" border="1" negativeBarBorderColorSameAsPositive="0">
              <x14:cfvo type="autoMin"/>
              <x14:cfvo type="autoMax"/>
              <x14:borderColor rgb="FF008AEF"/>
              <x14:negativeFillColor rgb="FFFF0000"/>
              <x14:negativeBorderColor rgb="FFFF0000"/>
              <x14:axisColor rgb="FF000000"/>
            </x14:dataBar>
          </x14:cfRule>
          <xm:sqref>F64:F66 H64:H66</xm:sqref>
        </x14:conditionalFormatting>
        <x14:conditionalFormatting xmlns:xm="http://schemas.microsoft.com/office/excel/2006/main">
          <x14:cfRule type="dataBar" id="{22AFFBA6-B804-49FF-B171-D73E24AA1455}">
            <x14:dataBar minLength="0" maxLength="100" border="1" negativeBarBorderColorSameAsPositive="0">
              <x14:cfvo type="autoMin"/>
              <x14:cfvo type="autoMax"/>
              <x14:borderColor rgb="FF008AEF"/>
              <x14:negativeFillColor rgb="FFFF0000"/>
              <x14:negativeBorderColor rgb="FFFF0000"/>
              <x14:axisColor rgb="FF000000"/>
            </x14:dataBar>
          </x14:cfRule>
          <xm:sqref>F67</xm:sqref>
        </x14:conditionalFormatting>
        <x14:conditionalFormatting xmlns:xm="http://schemas.microsoft.com/office/excel/2006/main">
          <x14:cfRule type="dataBar" id="{F7770568-C4C2-4975-9B87-F59B158AC863}">
            <x14:dataBar minLength="0" maxLength="100" border="1" negativeBarBorderColorSameAsPositive="0">
              <x14:cfvo type="autoMin"/>
              <x14:cfvo type="autoMax"/>
              <x14:borderColor rgb="FF008AEF"/>
              <x14:negativeFillColor rgb="FFFF0000"/>
              <x14:negativeBorderColor rgb="FFFF0000"/>
              <x14:axisColor rgb="FF000000"/>
            </x14:dataBar>
          </x14:cfRule>
          <xm:sqref>F33:G39</xm:sqref>
        </x14:conditionalFormatting>
        <x14:conditionalFormatting xmlns:xm="http://schemas.microsoft.com/office/excel/2006/main">
          <x14:cfRule type="dataBar" id="{C3E4A874-F175-4C7E-AD45-6FC3F26A7AE9}">
            <x14:dataBar minLength="0" maxLength="100" border="1" negativeBarBorderColorSameAsPositive="0">
              <x14:cfvo type="autoMin"/>
              <x14:cfvo type="autoMax"/>
              <x14:borderColor rgb="FF008AEF"/>
              <x14:negativeFillColor rgb="FFFF0000"/>
              <x14:negativeBorderColor rgb="FFFF0000"/>
              <x14:axisColor rgb="FF000000"/>
            </x14:dataBar>
          </x14:cfRule>
          <xm:sqref>F52:H54</xm:sqref>
        </x14:conditionalFormatting>
        <x14:conditionalFormatting xmlns:xm="http://schemas.microsoft.com/office/excel/2006/main">
          <x14:cfRule type="dataBar" id="{B8E73C17-0BAA-43B8-9644-97AB2F2575E8}">
            <x14:dataBar minLength="0" maxLength="100" border="1" negativeBarBorderColorSameAsPositive="0">
              <x14:cfvo type="autoMin"/>
              <x14:cfvo type="autoMax"/>
              <x14:borderColor rgb="FF008AEF"/>
              <x14:negativeFillColor rgb="FFFF0000"/>
              <x14:negativeBorderColor rgb="FFFF0000"/>
              <x14:axisColor rgb="FF000000"/>
            </x14:dataBar>
          </x14:cfRule>
          <xm:sqref>G24:G30</xm:sqref>
        </x14:conditionalFormatting>
        <x14:conditionalFormatting xmlns:xm="http://schemas.microsoft.com/office/excel/2006/main">
          <x14:cfRule type="dataBar" id="{D94B03BC-F64E-49AF-A4E4-BC5BC8CD891F}">
            <x14:dataBar minLength="0" maxLength="100" border="1" negativeBarBorderColorSameAsPositive="0">
              <x14:cfvo type="autoMin"/>
              <x14:cfvo type="autoMax"/>
              <x14:borderColor rgb="FF008AEF"/>
              <x14:negativeFillColor rgb="FFFF0000"/>
              <x14:negativeBorderColor rgb="FFFF0000"/>
              <x14:axisColor rgb="FF000000"/>
            </x14:dataBar>
          </x14:cfRule>
          <xm:sqref>G50</xm:sqref>
        </x14:conditionalFormatting>
        <x14:conditionalFormatting xmlns:xm="http://schemas.microsoft.com/office/excel/2006/main">
          <x14:cfRule type="dataBar" id="{7263DEFC-D33A-4FFB-994E-AB5653D15533}">
            <x14:dataBar minLength="0" maxLength="100" border="1" negativeBarBorderColorSameAsPositive="0">
              <x14:cfvo type="autoMin"/>
              <x14:cfvo type="autoMax"/>
              <x14:borderColor rgb="FF008AEF"/>
              <x14:negativeFillColor rgb="FFFF0000"/>
              <x14:negativeBorderColor rgb="FFFF0000"/>
              <x14:axisColor rgb="FF000000"/>
            </x14:dataBar>
          </x14:cfRule>
          <xm:sqref>G55</xm:sqref>
        </x14:conditionalFormatting>
        <x14:conditionalFormatting xmlns:xm="http://schemas.microsoft.com/office/excel/2006/main">
          <x14:cfRule type="dataBar" id="{8445588B-E623-4DA2-BCE3-40926E0AAB78}">
            <x14:dataBar minLength="0" maxLength="100" border="1" negativeBarBorderColorSameAsPositive="0">
              <x14:cfvo type="autoMin"/>
              <x14:cfvo type="autoMax"/>
              <x14:borderColor rgb="FF008AEF"/>
              <x14:negativeFillColor rgb="FFFF0000"/>
              <x14:negativeBorderColor rgb="FFFF0000"/>
              <x14:axisColor rgb="FF000000"/>
            </x14:dataBar>
          </x14:cfRule>
          <xm:sqref>G57:G58</xm:sqref>
        </x14:conditionalFormatting>
        <x14:conditionalFormatting xmlns:xm="http://schemas.microsoft.com/office/excel/2006/main">
          <x14:cfRule type="dataBar" id="{88AD0CA0-50B1-4A32-B384-6D71FF42BF37}">
            <x14:dataBar minLength="0" maxLength="100" border="1" negativeBarBorderColorSameAsPositive="0">
              <x14:cfvo type="autoMin"/>
              <x14:cfvo type="autoMax"/>
              <x14:borderColor rgb="FF008AEF"/>
              <x14:negativeFillColor rgb="FFFF0000"/>
              <x14:negativeBorderColor rgb="FFFF0000"/>
              <x14:axisColor rgb="FF000000"/>
            </x14:dataBar>
          </x14:cfRule>
          <xm:sqref>G59</xm:sqref>
        </x14:conditionalFormatting>
        <x14:conditionalFormatting xmlns:xm="http://schemas.microsoft.com/office/excel/2006/main">
          <x14:cfRule type="dataBar" id="{077A2D19-A661-401F-96D7-D7354FD3A1F6}">
            <x14:dataBar minLength="0" maxLength="100" border="1" negativeBarBorderColorSameAsPositive="0">
              <x14:cfvo type="autoMin"/>
              <x14:cfvo type="autoMax"/>
              <x14:borderColor rgb="FF008AEF"/>
              <x14:negativeFillColor rgb="FFFF0000"/>
              <x14:negativeBorderColor rgb="FFFF0000"/>
              <x14:axisColor rgb="FF000000"/>
            </x14:dataBar>
          </x14:cfRule>
          <xm:sqref>G61:G63</xm:sqref>
        </x14:conditionalFormatting>
        <x14:conditionalFormatting xmlns:xm="http://schemas.microsoft.com/office/excel/2006/main">
          <x14:cfRule type="dataBar" id="{D5AFF536-BDA8-47FE-9C08-D36B2C42DF0A}">
            <x14:dataBar minLength="0" maxLength="100" border="1" negativeBarBorderColorSameAsPositive="0">
              <x14:cfvo type="autoMin"/>
              <x14:cfvo type="autoMax"/>
              <x14:borderColor rgb="FF008AEF"/>
              <x14:negativeFillColor rgb="FFFF0000"/>
              <x14:negativeBorderColor rgb="FFFF0000"/>
              <x14:axisColor rgb="FF000000"/>
            </x14:dataBar>
          </x14:cfRule>
          <xm:sqref>G64</xm:sqref>
        </x14:conditionalFormatting>
        <x14:conditionalFormatting xmlns:xm="http://schemas.microsoft.com/office/excel/2006/main">
          <x14:cfRule type="dataBar" id="{73E03126-2BE4-44D4-A7FC-5A447E3E833B}">
            <x14:dataBar minLength="0" maxLength="100" border="1" negativeBarBorderColorSameAsPositive="0">
              <x14:cfvo type="autoMin"/>
              <x14:cfvo type="autoMax"/>
              <x14:borderColor rgb="FF008AEF"/>
              <x14:negativeFillColor rgb="FFFF0000"/>
              <x14:negativeBorderColor rgb="FFFF0000"/>
              <x14:axisColor rgb="FF000000"/>
            </x14:dataBar>
          </x14:cfRule>
          <xm:sqref>H67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Intro</vt:lpstr>
      <vt:lpstr>Data Input</vt:lpstr>
    </vt:vector>
  </TitlesOfParts>
  <Company>Grant Thornton Greece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Grant Thornton</dc:creator>
  <cp:lastModifiedBy>Tsili, Matina (Τσίλη Ματίνα)</cp:lastModifiedBy>
  <dcterms:created xsi:type="dcterms:W3CDTF">2019-10-15T08:23:35Z</dcterms:created>
  <dcterms:modified xsi:type="dcterms:W3CDTF">2024-09-01T15:36:12Z</dcterms:modified>
</cp:coreProperties>
</file>